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45" yWindow="150" windowWidth="24810" windowHeight="9315"/>
  </bookViews>
  <sheets>
    <sheet name="FY16" sheetId="6" r:id="rId1"/>
    <sheet name="FY15" sheetId="5" r:id="rId2"/>
    <sheet name="FY14" sheetId="4" r:id="rId3"/>
    <sheet name="FY13" sheetId="1" r:id="rId4"/>
    <sheet name="instructions" sheetId="2" r:id="rId5"/>
  </sheets>
  <calcPr calcId="145621"/>
</workbook>
</file>

<file path=xl/calcChain.xml><?xml version="1.0" encoding="utf-8"?>
<calcChain xmlns="http://schemas.openxmlformats.org/spreadsheetml/2006/main">
  <c r="H13" i="6" l="1"/>
  <c r="H15" i="6"/>
  <c r="H19" i="6"/>
  <c r="H26" i="6"/>
  <c r="H30" i="6"/>
  <c r="H33" i="6"/>
  <c r="H40" i="6"/>
  <c r="H46" i="6"/>
  <c r="H56" i="6"/>
  <c r="H57" i="6"/>
  <c r="H60" i="6"/>
  <c r="H62" i="6"/>
  <c r="H63" i="6"/>
  <c r="H78" i="6"/>
  <c r="H90" i="6"/>
  <c r="H92" i="6"/>
  <c r="H97" i="6"/>
  <c r="H105" i="6"/>
  <c r="H121" i="6"/>
  <c r="H11" i="6"/>
  <c r="H70" i="6"/>
  <c r="H116" i="6" l="1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6" i="6"/>
  <c r="G96" i="6"/>
  <c r="H95" i="6"/>
  <c r="G95" i="6"/>
  <c r="H94" i="6"/>
  <c r="G94" i="6"/>
  <c r="H93" i="6"/>
  <c r="G93" i="6"/>
  <c r="H91" i="6"/>
  <c r="G91" i="6"/>
  <c r="H89" i="6"/>
  <c r="G89" i="6"/>
  <c r="H88" i="6"/>
  <c r="G88" i="6"/>
  <c r="H87" i="6"/>
  <c r="G87" i="6"/>
  <c r="H86" i="6"/>
  <c r="G86" i="6"/>
  <c r="H85" i="6"/>
  <c r="G85" i="6"/>
  <c r="H84" i="6"/>
  <c r="G84" i="6"/>
  <c r="H82" i="6"/>
  <c r="G82" i="6"/>
  <c r="H83" i="6"/>
  <c r="G83" i="6"/>
  <c r="H81" i="6"/>
  <c r="G81" i="6"/>
  <c r="H80" i="6"/>
  <c r="G80" i="6"/>
  <c r="H79" i="6"/>
  <c r="H77" i="6"/>
  <c r="G77" i="6"/>
  <c r="H76" i="6"/>
  <c r="G76" i="6"/>
  <c r="H75" i="6"/>
  <c r="H74" i="6"/>
  <c r="G74" i="6"/>
  <c r="H73" i="6"/>
  <c r="H72" i="6"/>
  <c r="G72" i="6"/>
  <c r="H71" i="6"/>
  <c r="H69" i="6"/>
  <c r="G69" i="6"/>
  <c r="H68" i="6"/>
  <c r="H67" i="6"/>
  <c r="H66" i="6"/>
  <c r="G66" i="6"/>
  <c r="H65" i="6"/>
  <c r="H64" i="6"/>
  <c r="H61" i="6"/>
  <c r="H59" i="6"/>
  <c r="H58" i="6"/>
  <c r="H55" i="6"/>
  <c r="H54" i="6"/>
  <c r="H53" i="6"/>
  <c r="H52" i="6"/>
  <c r="G52" i="6"/>
  <c r="H51" i="6"/>
  <c r="H50" i="6"/>
  <c r="H49" i="6"/>
  <c r="H48" i="6"/>
  <c r="H47" i="6"/>
  <c r="H45" i="6"/>
  <c r="H44" i="6"/>
  <c r="H43" i="6"/>
  <c r="H42" i="6"/>
  <c r="G42" i="6"/>
  <c r="H41" i="6"/>
  <c r="H39" i="6"/>
  <c r="H38" i="6"/>
  <c r="H37" i="6"/>
  <c r="G37" i="6"/>
  <c r="H36" i="6"/>
  <c r="H35" i="6"/>
  <c r="H34" i="6"/>
  <c r="H32" i="6"/>
  <c r="G32" i="6"/>
  <c r="H31" i="6"/>
  <c r="H29" i="6"/>
  <c r="G29" i="6"/>
  <c r="H28" i="6"/>
  <c r="H27" i="6"/>
  <c r="H25" i="6"/>
  <c r="H24" i="6"/>
  <c r="H23" i="6"/>
  <c r="H22" i="6"/>
  <c r="H21" i="6"/>
  <c r="H20" i="6"/>
  <c r="G20" i="6"/>
  <c r="H18" i="6"/>
  <c r="H17" i="6"/>
  <c r="H16" i="6"/>
  <c r="H14" i="6"/>
  <c r="G14" i="6"/>
  <c r="H12" i="6"/>
  <c r="H10" i="6"/>
  <c r="H9" i="6"/>
  <c r="G9" i="6"/>
  <c r="H8" i="6"/>
  <c r="G8" i="6"/>
  <c r="H7" i="6"/>
  <c r="H6" i="6"/>
  <c r="F96" i="5" l="1"/>
  <c r="F92" i="5"/>
  <c r="F91" i="5"/>
  <c r="G91" i="5"/>
  <c r="F90" i="5"/>
  <c r="G82" i="5"/>
  <c r="F82" i="5"/>
  <c r="G81" i="5"/>
  <c r="F81" i="5"/>
  <c r="G80" i="5"/>
  <c r="F80" i="5"/>
  <c r="F78" i="5"/>
  <c r="F77" i="5"/>
  <c r="G77" i="5"/>
  <c r="F71" i="5"/>
  <c r="F70" i="5"/>
  <c r="F69" i="5"/>
  <c r="G67" i="5"/>
  <c r="F67" i="5"/>
  <c r="G50" i="5" l="1"/>
  <c r="G41" i="5"/>
  <c r="G32" i="5"/>
  <c r="G20" i="5" l="1"/>
  <c r="G17" i="5"/>
  <c r="G7" i="5"/>
  <c r="G96" i="5" l="1"/>
  <c r="G95" i="5"/>
  <c r="F95" i="5"/>
  <c r="G94" i="5"/>
  <c r="F94" i="5"/>
  <c r="G93" i="5"/>
  <c r="F93" i="5"/>
  <c r="G92" i="5"/>
  <c r="G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79" i="5"/>
  <c r="F79" i="5"/>
  <c r="G78" i="5"/>
  <c r="G76" i="5"/>
  <c r="F76" i="5"/>
  <c r="G75" i="5"/>
  <c r="F75" i="5"/>
  <c r="G74" i="5"/>
  <c r="F74" i="5"/>
  <c r="G73" i="5"/>
  <c r="F73" i="5"/>
  <c r="G72" i="5"/>
  <c r="F72" i="5"/>
  <c r="G71" i="5"/>
  <c r="G70" i="5"/>
  <c r="G69" i="5"/>
  <c r="G68" i="5"/>
  <c r="F68" i="5"/>
  <c r="G66" i="5"/>
  <c r="F66" i="5"/>
  <c r="G65" i="5"/>
  <c r="F65" i="5"/>
  <c r="G64" i="5"/>
  <c r="F64" i="5"/>
  <c r="G63" i="5"/>
  <c r="G62" i="5"/>
  <c r="F62" i="5"/>
  <c r="G61" i="5"/>
  <c r="F61" i="5"/>
  <c r="G60" i="5"/>
  <c r="G59" i="5"/>
  <c r="F59" i="5"/>
  <c r="G58" i="5"/>
  <c r="G57" i="5"/>
  <c r="F57" i="5"/>
  <c r="G56" i="5"/>
  <c r="G55" i="5"/>
  <c r="F55" i="5"/>
  <c r="G54" i="5"/>
  <c r="G53" i="5"/>
  <c r="G52" i="5"/>
  <c r="F52" i="5"/>
  <c r="G51" i="5"/>
  <c r="G49" i="5"/>
  <c r="G48" i="5"/>
  <c r="G47" i="5"/>
  <c r="G46" i="5"/>
  <c r="G45" i="5"/>
  <c r="G44" i="5"/>
  <c r="G43" i="5"/>
  <c r="F43" i="5"/>
  <c r="G42" i="5"/>
  <c r="G40" i="5"/>
  <c r="G39" i="5"/>
  <c r="G38" i="5"/>
  <c r="G37" i="5"/>
  <c r="G36" i="5"/>
  <c r="G35" i="5"/>
  <c r="G34" i="5"/>
  <c r="F34" i="5"/>
  <c r="G33" i="5"/>
  <c r="G31" i="5"/>
  <c r="G30" i="5"/>
  <c r="F30" i="5"/>
  <c r="G29" i="5"/>
  <c r="G28" i="5"/>
  <c r="G27" i="5"/>
  <c r="G26" i="5"/>
  <c r="F26" i="5"/>
  <c r="G25" i="5"/>
  <c r="G24" i="5"/>
  <c r="F24" i="5"/>
  <c r="G23" i="5"/>
  <c r="G22" i="5"/>
  <c r="G21" i="5"/>
  <c r="G19" i="5"/>
  <c r="G18" i="5"/>
  <c r="G16" i="5"/>
  <c r="F16" i="5"/>
  <c r="G15" i="5"/>
  <c r="G14" i="5"/>
  <c r="G13" i="5"/>
  <c r="G12" i="5"/>
  <c r="F12" i="5"/>
  <c r="G11" i="5"/>
  <c r="G10" i="5"/>
  <c r="G9" i="5"/>
  <c r="F9" i="5"/>
  <c r="G8" i="5"/>
  <c r="F8" i="5"/>
  <c r="G6" i="5"/>
  <c r="E31" i="4" l="1"/>
  <c r="E25" i="4" l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E18" i="4"/>
  <c r="F83" i="4" l="1"/>
  <c r="F82" i="4"/>
  <c r="F81" i="4"/>
  <c r="F78" i="4"/>
  <c r="F77" i="4"/>
  <c r="F76" i="4"/>
  <c r="F75" i="4"/>
  <c r="F74" i="4"/>
  <c r="F73" i="4"/>
  <c r="F72" i="4"/>
  <c r="F71" i="4"/>
  <c r="F69" i="4"/>
  <c r="F68" i="4"/>
  <c r="F67" i="4"/>
  <c r="F66" i="4"/>
  <c r="F65" i="4"/>
  <c r="F61" i="4"/>
  <c r="F60" i="4"/>
  <c r="F59" i="4"/>
  <c r="F58" i="4"/>
  <c r="F56" i="4"/>
  <c r="F55" i="4"/>
  <c r="F53" i="4"/>
  <c r="F51" i="4"/>
  <c r="F49" i="4"/>
  <c r="F46" i="4"/>
  <c r="F38" i="4"/>
  <c r="F30" i="4"/>
  <c r="F27" i="4"/>
  <c r="F23" i="4"/>
  <c r="F21" i="4"/>
  <c r="F15" i="4"/>
  <c r="F11" i="4"/>
  <c r="F8" i="4"/>
  <c r="F7" i="4"/>
  <c r="G6" i="4"/>
  <c r="F69" i="1"/>
  <c r="G69" i="1"/>
  <c r="F66" i="1"/>
  <c r="G66" i="1"/>
  <c r="F62" i="1"/>
  <c r="G62" i="1"/>
  <c r="F59" i="1"/>
  <c r="G59" i="1"/>
  <c r="F54" i="1"/>
  <c r="G54" i="1"/>
  <c r="F53" i="1"/>
  <c r="G53" i="1"/>
  <c r="F52" i="1"/>
  <c r="G52" i="1"/>
  <c r="F49" i="1"/>
  <c r="G49" i="1"/>
  <c r="G47" i="1"/>
  <c r="G42" i="1"/>
  <c r="G40" i="1"/>
  <c r="G39" i="1"/>
  <c r="G38" i="1"/>
  <c r="G36" i="1"/>
  <c r="G34" i="1"/>
  <c r="G33" i="1"/>
  <c r="G32" i="1"/>
  <c r="G31" i="1"/>
  <c r="G30" i="1"/>
  <c r="G29" i="1"/>
  <c r="G24" i="1"/>
  <c r="G23" i="1"/>
  <c r="G21" i="1"/>
  <c r="G18" i="1"/>
  <c r="G16" i="1"/>
  <c r="G10" i="1"/>
  <c r="G7" i="1"/>
  <c r="G14" i="1"/>
  <c r="F68" i="1"/>
  <c r="F64" i="1"/>
  <c r="F63" i="1"/>
  <c r="F61" i="1"/>
  <c r="F58" i="1"/>
  <c r="F57" i="1"/>
  <c r="F56" i="1"/>
  <c r="F50" i="1"/>
  <c r="F48" i="1"/>
  <c r="G9" i="1"/>
  <c r="G11" i="1"/>
  <c r="G12" i="1"/>
  <c r="G13" i="1"/>
  <c r="G15" i="1"/>
  <c r="G17" i="1"/>
  <c r="G19" i="1"/>
  <c r="G20" i="1"/>
  <c r="G22" i="1"/>
  <c r="G25" i="1"/>
  <c r="G26" i="1"/>
  <c r="G27" i="1"/>
  <c r="G28" i="1"/>
  <c r="G35" i="1"/>
  <c r="G37" i="1"/>
  <c r="G41" i="1"/>
  <c r="G43" i="1"/>
  <c r="G44" i="1"/>
  <c r="G45" i="1"/>
  <c r="G46" i="1"/>
  <c r="G48" i="1"/>
  <c r="G50" i="1"/>
  <c r="G51" i="1"/>
  <c r="G55" i="1"/>
  <c r="G56" i="1"/>
  <c r="G57" i="1"/>
  <c r="G58" i="1"/>
  <c r="G60" i="1"/>
  <c r="G61" i="1"/>
  <c r="G63" i="1"/>
  <c r="G64" i="1"/>
  <c r="G65" i="1"/>
  <c r="G67" i="1"/>
  <c r="G68" i="1"/>
  <c r="F9" i="1"/>
  <c r="F11" i="1"/>
  <c r="F15" i="1"/>
  <c r="F20" i="1"/>
  <c r="F22" i="1"/>
  <c r="F25" i="1"/>
  <c r="F28" i="1"/>
  <c r="F35" i="1"/>
  <c r="F41" i="1"/>
  <c r="F44" i="1"/>
  <c r="F45" i="1"/>
  <c r="F46" i="1"/>
  <c r="F51" i="1"/>
  <c r="F55" i="1"/>
  <c r="F60" i="1"/>
  <c r="F65" i="1"/>
  <c r="F67" i="1"/>
  <c r="G8" i="1"/>
  <c r="F8" i="1"/>
</calcChain>
</file>

<file path=xl/sharedStrings.xml><?xml version="1.0" encoding="utf-8"?>
<sst xmlns="http://schemas.openxmlformats.org/spreadsheetml/2006/main" count="802" uniqueCount="192">
  <si>
    <t>Statewide Volunteer Firefighter Retirement Plan</t>
  </si>
  <si>
    <t>Fire Department</t>
  </si>
  <si>
    <t>Alden (City)</t>
  </si>
  <si>
    <t>Buyck VFD</t>
  </si>
  <si>
    <t>Crane Lake VFD</t>
  </si>
  <si>
    <t>Elbow Tulaby Lakes VFD</t>
  </si>
  <si>
    <t>Emmons (City)</t>
  </si>
  <si>
    <t>Grand Marais (City)</t>
  </si>
  <si>
    <t>Lakeland VFD</t>
  </si>
  <si>
    <t>Lexington (City)</t>
  </si>
  <si>
    <t>Scandia (City)</t>
  </si>
  <si>
    <t>Warba - Feeley - Sago (City/Twp)</t>
  </si>
  <si>
    <t>Biwabik (Township)</t>
  </si>
  <si>
    <t>DeGraff (City)</t>
  </si>
  <si>
    <t>Lutsen (Township)</t>
  </si>
  <si>
    <t>Manchester (City)</t>
  </si>
  <si>
    <t>North Star (Township)</t>
  </si>
  <si>
    <t>Ottertail (City)</t>
  </si>
  <si>
    <t>Twin Valley (City)</t>
  </si>
  <si>
    <t>Net</t>
  </si>
  <si>
    <t>Assets</t>
  </si>
  <si>
    <t>Alborn (Township)</t>
  </si>
  <si>
    <t>Accrued</t>
  </si>
  <si>
    <t>Liability</t>
  </si>
  <si>
    <t>Surplus or</t>
  </si>
  <si>
    <t>(Deficit)</t>
  </si>
  <si>
    <t>Funding</t>
  </si>
  <si>
    <t>Ratio</t>
  </si>
  <si>
    <t>Normal</t>
  </si>
  <si>
    <t>Active</t>
  </si>
  <si>
    <t>Members</t>
  </si>
  <si>
    <t>Benefit Amount</t>
  </si>
  <si>
    <t>Per Year of Service</t>
  </si>
  <si>
    <t>Contribution</t>
  </si>
  <si>
    <t>State Aid</t>
  </si>
  <si>
    <t>2011 Contribution</t>
  </si>
  <si>
    <t>Due 12/31/11</t>
  </si>
  <si>
    <t xml:space="preserve">These figures are unaudited.  Net assets represent the market value of investments in each entity's account.  Accrued liabilities and normal cost are approximations </t>
  </si>
  <si>
    <t xml:space="preserve">based on spreadsheets approved by PERA's actuary, but are not calculated by the actuary.  </t>
  </si>
  <si>
    <t>2012 Fire State Aid will be paid by the State and deposited into each fire department's account on October 1, 2012.</t>
  </si>
  <si>
    <t>2013 Required Contributions are due from the entity sponsoring each fire department by 12/31/2013.</t>
  </si>
  <si>
    <t>Brandon (City)</t>
  </si>
  <si>
    <t>Breitung (Township)</t>
  </si>
  <si>
    <t>Carsonville (Township)</t>
  </si>
  <si>
    <t>Colvill VFD</t>
  </si>
  <si>
    <t>Ellsburg VFD</t>
  </si>
  <si>
    <t>Embarrass Region VFD</t>
  </si>
  <si>
    <t>Hardwick (City)</t>
  </si>
  <si>
    <t>Lester Prairie (City)</t>
  </si>
  <si>
    <t>McKinley (City)</t>
  </si>
  <si>
    <t>Normanna (Township)</t>
  </si>
  <si>
    <t>Palo VFD</t>
  </si>
  <si>
    <t>Pennock (City)</t>
  </si>
  <si>
    <t>Pequaywan Lake VFD</t>
  </si>
  <si>
    <t>Scandia Valley (Township)</t>
  </si>
  <si>
    <t>Tower (City)</t>
  </si>
  <si>
    <t>Willmar (City)</t>
  </si>
  <si>
    <t>Annual CAFR SVF Statistics</t>
  </si>
  <si>
    <t>Update worksheet for all participating fire departments.</t>
  </si>
  <si>
    <t>l</t>
  </si>
  <si>
    <t>Active members</t>
  </si>
  <si>
    <t>Benefit amount per year of service</t>
  </si>
  <si>
    <t>Net Assets</t>
  </si>
  <si>
    <t>Accrued Liability</t>
  </si>
  <si>
    <t>Funding ratio</t>
  </si>
  <si>
    <t>Normal Cost (CY 2013)</t>
  </si>
  <si>
    <t>For FY 2012</t>
  </si>
  <si>
    <t xml:space="preserve"> CY 2012 Fire State Aid </t>
  </si>
  <si>
    <t>CY 2013 Required Contribution</t>
  </si>
  <si>
    <t>FY basis</t>
  </si>
  <si>
    <t>Other sources required:</t>
  </si>
  <si>
    <t>Auto calc</t>
  </si>
  <si>
    <t>Plug amounts in from the 2012 Fire State Aid listing per the Department of Revenue</t>
  </si>
  <si>
    <t xml:space="preserve">Billing liability calculation uses CY 12/31/2012 but for this report the liabilities need to be calculated as ofFY 6/30/12.  Plug 6/30/12 into the calculation; auto calc line E on liabilities calculation tab  </t>
  </si>
  <si>
    <r>
      <t xml:space="preserve">and then enter amount on Stats worksheet.  </t>
    </r>
    <r>
      <rPr>
        <i/>
        <sz val="10"/>
        <color indexed="10"/>
        <rFont val="Arial"/>
        <family val="2"/>
      </rPr>
      <t xml:space="preserve">DO NOT </t>
    </r>
    <r>
      <rPr>
        <i/>
        <sz val="10"/>
        <rFont val="Arial"/>
        <family val="2"/>
      </rPr>
      <t>save the change to the billing worksheet.</t>
    </r>
  </si>
  <si>
    <t xml:space="preserve">Sunburg (City) </t>
  </si>
  <si>
    <t>Amounts per CY 2013 billing info Input box</t>
  </si>
  <si>
    <t>Amounts per CY 2013 billing info line D</t>
  </si>
  <si>
    <t>Amounts per CY 2013 billing info line B</t>
  </si>
  <si>
    <t>Amounts per CY 2013 billing info line J</t>
  </si>
  <si>
    <t>Cost (CY14)</t>
  </si>
  <si>
    <t>2013 Fire</t>
  </si>
  <si>
    <t xml:space="preserve">2014 Required </t>
  </si>
  <si>
    <t>Albert Lea (Township)</t>
  </si>
  <si>
    <t>Ashby (City)</t>
  </si>
  <si>
    <t>Brevator (Township)</t>
  </si>
  <si>
    <t>Canby (City)</t>
  </si>
  <si>
    <t>Clifton (Township)</t>
  </si>
  <si>
    <t>Dalbo VFD</t>
  </si>
  <si>
    <t>Dent (City)</t>
  </si>
  <si>
    <t>Echo (City)</t>
  </si>
  <si>
    <t>Fairfax (City)</t>
  </si>
  <si>
    <t>Federal Dam VFD</t>
  </si>
  <si>
    <t>Fredenberg VFD</t>
  </si>
  <si>
    <t>Gilbert (City)</t>
  </si>
  <si>
    <t>Gnesen VFD</t>
  </si>
  <si>
    <t>Grand Lake (Township)</t>
  </si>
  <si>
    <t>Granite Falls (City)</t>
  </si>
  <si>
    <t>Hovland VFD</t>
  </si>
  <si>
    <t>Industrial VFD</t>
  </si>
  <si>
    <t>Lake Bronson (City)</t>
  </si>
  <si>
    <t>Le Sueur (City)</t>
  </si>
  <si>
    <t>Mayer (City)</t>
  </si>
  <si>
    <t>Melrose (City)</t>
  </si>
  <si>
    <t>Northhome (City)</t>
  </si>
  <si>
    <t>Norwood Young America (City)</t>
  </si>
  <si>
    <t>Osakis (City)</t>
  </si>
  <si>
    <t>Rice Lake (Township)</t>
  </si>
  <si>
    <t>Shevlin (City)</t>
  </si>
  <si>
    <t>Ulen (City)</t>
  </si>
  <si>
    <t>Wolf Lake (City</t>
  </si>
  <si>
    <t>Statistics as of June 30, 2013</t>
  </si>
  <si>
    <t>Barnum (City)</t>
  </si>
  <si>
    <t>Central Lakes VFD</t>
  </si>
  <si>
    <t>Eagle's Nest (Township)</t>
  </si>
  <si>
    <t>Evergreen VFD</t>
  </si>
  <si>
    <t>Hewitt (City)</t>
  </si>
  <si>
    <t>Houston (City)</t>
  </si>
  <si>
    <t>Linwood (Township)</t>
  </si>
  <si>
    <t>Mahtowa (Township)</t>
  </si>
  <si>
    <t>Mountain Iron (City)</t>
  </si>
  <si>
    <t>Oak Grove (City)</t>
  </si>
  <si>
    <t>Oakdale VFD</t>
  </si>
  <si>
    <t>Ogilvie (City)</t>
  </si>
  <si>
    <t>Porter (City)</t>
  </si>
  <si>
    <t>Victoria (City)</t>
  </si>
  <si>
    <t>Waite Park (City)</t>
  </si>
  <si>
    <t>Wright (City)</t>
  </si>
  <si>
    <t>2014 Fire</t>
  </si>
  <si>
    <t xml:space="preserve">2015 Required </t>
  </si>
  <si>
    <t>Statistics as of June 30, 2014</t>
  </si>
  <si>
    <t>2014 Fire State Aid listing per the Department of Revenue</t>
  </si>
  <si>
    <r>
      <t xml:space="preserve">2014 Billings  s:finance:voluntary fire relief plans: billing;cy 2014  </t>
    </r>
    <r>
      <rPr>
        <b/>
        <sz val="10"/>
        <color indexed="62"/>
        <rFont val="Arial"/>
        <family val="2"/>
      </rPr>
      <t>NOTE: billings and liability calculations maintained by Dave D</t>
    </r>
  </si>
  <si>
    <t>Both amounts will be paid by the State and deposited into each fire department's account on October 1, 2014.</t>
  </si>
  <si>
    <t xml:space="preserve">2014 Fire State Aid consists of both the Fire State Aid and the Fire Supplement Aid.  </t>
  </si>
  <si>
    <t>2015 Required Contributions are due from the entity sponsoring each fire department by 12/31/2015.</t>
  </si>
  <si>
    <t>Statistics as of June 30, 2015</t>
  </si>
  <si>
    <t>2015 Fire</t>
  </si>
  <si>
    <t xml:space="preserve">2016 Required </t>
  </si>
  <si>
    <t>Cost (FY15)</t>
  </si>
  <si>
    <t xml:space="preserve">2015 Fire State Aid consists of both the Fire State Aid and the Fire Supplement Aid.  </t>
  </si>
  <si>
    <t>Both amounts will be paid by the State and deposited into each fire department's account on October 1, 2015.</t>
  </si>
  <si>
    <t>2016 Required Contributions are due from the entity sponsoring each fire department by 12/31/2016.</t>
  </si>
  <si>
    <t>Aitkin (City)</t>
  </si>
  <si>
    <t>Cambridge (City)</t>
  </si>
  <si>
    <t>Center City (City)</t>
  </si>
  <si>
    <t>Elmore (City)</t>
  </si>
  <si>
    <t>Goodview (City)</t>
  </si>
  <si>
    <t>Kettle River (City)</t>
  </si>
  <si>
    <t>Northland VFD</t>
  </si>
  <si>
    <t>Plato (City)</t>
  </si>
  <si>
    <t>Sabin Elmwood VFD</t>
  </si>
  <si>
    <t>Sacred Heart (City)</t>
  </si>
  <si>
    <t>Saint Leo (City)</t>
  </si>
  <si>
    <t>Waconia (City)</t>
  </si>
  <si>
    <t>Wolf Lake (City)</t>
  </si>
  <si>
    <t>Cost</t>
  </si>
  <si>
    <t>Statistics as of June 30, 2016</t>
  </si>
  <si>
    <t>Brook Park (City)</t>
  </si>
  <si>
    <t>Clarks Grove (City)</t>
  </si>
  <si>
    <t>Culver (Township)</t>
  </si>
  <si>
    <t>Delavan (City)</t>
  </si>
  <si>
    <t>Ely (City)</t>
  </si>
  <si>
    <t>Forada (City)</t>
  </si>
  <si>
    <t>Hill City (City)</t>
  </si>
  <si>
    <t>Hollandale (City)</t>
  </si>
  <si>
    <t>Hoyt Lakes (City)</t>
  </si>
  <si>
    <t>Isanti VFD</t>
  </si>
  <si>
    <t>Kelliher (City)</t>
  </si>
  <si>
    <t>Montrose (City)</t>
  </si>
  <si>
    <t>Palisade (City)</t>
  </si>
  <si>
    <t>Parkers Prairie (City)</t>
  </si>
  <si>
    <t>Raymond (City)</t>
  </si>
  <si>
    <t>Silver Lake (City)</t>
  </si>
  <si>
    <t>Spring Lake Park</t>
  </si>
  <si>
    <t>Aurora (City)</t>
  </si>
  <si>
    <t>Belview Fire (City)</t>
  </si>
  <si>
    <t>Blomkest (City)</t>
  </si>
  <si>
    <t xml:space="preserve">2016 Fire State Aid consists of both the Fire State Aid and the Fire Supplement Aid.  </t>
  </si>
  <si>
    <t>Both amounts will be paid by the State and deposited into each fire department's account during FY16.</t>
  </si>
  <si>
    <t>2016 Fire</t>
  </si>
  <si>
    <t>Lino Lakes (City)</t>
  </si>
  <si>
    <t>Northome (City)</t>
  </si>
  <si>
    <t xml:space="preserve">Lump Sum </t>
  </si>
  <si>
    <t>Fire Departments</t>
  </si>
  <si>
    <t>Monthly Annuity</t>
  </si>
  <si>
    <t>Ratio %</t>
  </si>
  <si>
    <t>-</t>
  </si>
  <si>
    <t>13-59</t>
  </si>
  <si>
    <t>147-</t>
  </si>
  <si>
    <t>38-44</t>
  </si>
  <si>
    <t>Membership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</si>
</sst>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[$-409]mmmm\ d\,\ yyyy;@"/>
  </numFmts>
  <fonts count="32" x14ac:knownFonts="1">
    <font>
      <sz val="10"/>
      <name val="Arial"/>
    </font>
    <font>
      <sz val="10"/>
      <color theme="1"/>
      <name val="Garamond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b/>
      <sz val="10"/>
      <name val="Wingdings"/>
      <charset val="2"/>
    </font>
    <font>
      <i/>
      <sz val="10"/>
      <name val="Arial"/>
      <family val="2"/>
    </font>
    <font>
      <b/>
      <sz val="10"/>
      <color indexed="62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44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18" fillId="23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43" fontId="31" fillId="0" borderId="0" applyFont="0" applyFill="0" applyBorder="0" applyAlignment="0" applyProtection="0"/>
    <xf numFmtId="0" fontId="31" fillId="0" borderId="0"/>
  </cellStyleXfs>
  <cellXfs count="61">
    <xf numFmtId="0" fontId="0" fillId="0" borderId="0" xfId="0"/>
    <xf numFmtId="0" fontId="0" fillId="0" borderId="0" xfId="0" applyFill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9" fontId="0" fillId="0" borderId="0" xfId="2" applyFont="1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9" fontId="5" fillId="0" borderId="0" xfId="2" applyFont="1"/>
    <xf numFmtId="0" fontId="5" fillId="0" borderId="0" xfId="0" applyFont="1"/>
    <xf numFmtId="0" fontId="0" fillId="0" borderId="0" xfId="0" applyFill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quotePrefix="1" applyAlignment="1">
      <alignment horizontal="left"/>
    </xf>
    <xf numFmtId="164" fontId="0" fillId="0" borderId="0" xfId="1" applyNumberFormat="1" applyFont="1" applyFill="1" applyAlignment="1">
      <alignment horizontal="center"/>
    </xf>
    <xf numFmtId="9" fontId="0" fillId="0" borderId="0" xfId="2" applyFont="1" applyFill="1"/>
    <xf numFmtId="0" fontId="6" fillId="0" borderId="0" xfId="0" quotePrefix="1" applyFont="1" applyAlignment="1">
      <alignment horizontal="left"/>
    </xf>
    <xf numFmtId="164" fontId="5" fillId="0" borderId="0" xfId="1" applyNumberFormat="1" applyFont="1" applyFill="1" applyAlignment="1">
      <alignment horizontal="center"/>
    </xf>
    <xf numFmtId="41" fontId="0" fillId="0" borderId="0" xfId="1" applyNumberFormat="1" applyFont="1" applyFill="1"/>
    <xf numFmtId="43" fontId="0" fillId="0" borderId="0" xfId="1" applyFont="1" applyFill="1"/>
    <xf numFmtId="164" fontId="0" fillId="0" borderId="0" xfId="1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left"/>
    </xf>
    <xf numFmtId="0" fontId="5" fillId="0" borderId="0" xfId="0" quotePrefix="1" applyFont="1" applyAlignment="1">
      <alignment horizontal="left"/>
    </xf>
    <xf numFmtId="0" fontId="0" fillId="0" borderId="0" xfId="0" quotePrefix="1" applyFill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3" fontId="0" fillId="0" borderId="0" xfId="0" applyNumberFormat="1" applyFill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0" xfId="1" applyNumberFormat="1" applyFont="1"/>
    <xf numFmtId="164" fontId="6" fillId="0" borderId="0" xfId="1" quotePrefix="1" applyNumberFormat="1" applyFont="1" applyAlignment="1">
      <alignment horizontal="center"/>
    </xf>
    <xf numFmtId="165" fontId="0" fillId="0" borderId="0" xfId="0" applyNumberForma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9" fontId="0" fillId="0" borderId="0" xfId="2" applyFont="1" applyFill="1" applyAlignment="1">
      <alignment horizontal="right"/>
    </xf>
    <xf numFmtId="166" fontId="0" fillId="0" borderId="0" xfId="0" applyNumberFormat="1" applyAlignment="1">
      <alignment horizontal="center"/>
    </xf>
    <xf numFmtId="0" fontId="6" fillId="0" borderId="1" xfId="0" quotePrefix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6" fillId="0" borderId="1" xfId="1" quotePrefix="1" applyNumberFormat="1" applyFont="1" applyBorder="1" applyAlignment="1">
      <alignment horizontal="center"/>
    </xf>
    <xf numFmtId="165" fontId="0" fillId="0" borderId="0" xfId="1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1" applyNumberFormat="1" applyFont="1" applyAlignment="1">
      <alignment horizontal="right"/>
    </xf>
    <xf numFmtId="165" fontId="5" fillId="0" borderId="0" xfId="1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0" fillId="0" borderId="0" xfId="1" applyNumberFormat="1" applyFont="1" applyFill="1"/>
    <xf numFmtId="5" fontId="0" fillId="0" borderId="0" xfId="1" applyNumberFormat="1" applyFont="1" applyAlignment="1">
      <alignment horizontal="right"/>
    </xf>
    <xf numFmtId="5" fontId="0" fillId="0" borderId="0" xfId="1" applyNumberFormat="1" applyFont="1" applyFill="1" applyAlignment="1">
      <alignment horizontal="right"/>
    </xf>
    <xf numFmtId="5" fontId="5" fillId="0" borderId="0" xfId="1" applyNumberFormat="1" applyFont="1" applyFill="1" applyAlignment="1">
      <alignment horizontal="right"/>
    </xf>
    <xf numFmtId="165" fontId="0" fillId="0" borderId="0" xfId="1" applyNumberFormat="1" applyFont="1" applyFill="1" applyAlignment="1">
      <alignment horizontal="center"/>
    </xf>
    <xf numFmtId="165" fontId="5" fillId="0" borderId="0" xfId="1" applyNumberFormat="1" applyFont="1" applyAlignment="1">
      <alignment horizontal="right"/>
    </xf>
    <xf numFmtId="165" fontId="4" fillId="0" borderId="0" xfId="1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17" fontId="0" fillId="0" borderId="0" xfId="1" applyNumberFormat="1" applyFont="1" applyFill="1" applyAlignment="1">
      <alignment horizontal="right"/>
    </xf>
    <xf numFmtId="0" fontId="6" fillId="0" borderId="0" xfId="0" quotePrefix="1" applyFont="1" applyAlignment="1">
      <alignment horizontal="center"/>
    </xf>
  </cellXfs>
  <cellStyles count="57"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" xfId="1" builtinId="3"/>
    <cellStyle name="Comma 2" xfId="6"/>
    <cellStyle name="Comma 2 2" xfId="9"/>
    <cellStyle name="Comma 3" xfId="55"/>
    <cellStyle name="Currency 2" xfId="4"/>
    <cellStyle name="Currency 4" xfId="12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5"/>
    <cellStyle name="Normal 2 2" xfId="10"/>
    <cellStyle name="Normal 2 3" xfId="54"/>
    <cellStyle name="Normal 3" xfId="7"/>
    <cellStyle name="Normal 3 2" xfId="11"/>
    <cellStyle name="Normal 4" xfId="56"/>
    <cellStyle name="Normal 5" xfId="3"/>
    <cellStyle name="Note 2" xfId="49"/>
    <cellStyle name="Output 2" xfId="50"/>
    <cellStyle name="Percent" xfId="2" builtinId="5"/>
    <cellStyle name="Percent 2" xfId="8"/>
    <cellStyle name="Title 2" xfId="51"/>
    <cellStyle name="Total 2" xfId="52"/>
    <cellStyle name="Warning Text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RowHeight="12.75" x14ac:dyDescent="0.2"/>
  <cols>
    <col min="1" max="1" width="30" customWidth="1"/>
    <col min="2" max="2" width="24.85546875" customWidth="1"/>
    <col min="3" max="3" width="9.5703125" style="5" customWidth="1"/>
    <col min="4" max="4" width="18.5703125" style="5" customWidth="1"/>
    <col min="5" max="5" width="11.7109375" style="3" bestFit="1" customWidth="1"/>
    <col min="6" max="6" width="12.42578125" style="3" bestFit="1" customWidth="1"/>
    <col min="7" max="7" width="10.28515625" style="3" hidden="1" customWidth="1"/>
    <col min="9" max="10" width="12.85546875" customWidth="1"/>
    <col min="11" max="11" width="14.7109375" style="2" bestFit="1" customWidth="1"/>
  </cols>
  <sheetData>
    <row r="1" spans="1:12" x14ac:dyDescent="0.2">
      <c r="A1" s="12" t="s">
        <v>0</v>
      </c>
      <c r="B1" s="12"/>
      <c r="C1" s="34"/>
      <c r="D1" s="34"/>
      <c r="E1" s="35"/>
      <c r="F1" s="35"/>
      <c r="G1" s="35"/>
      <c r="H1" s="12"/>
      <c r="I1" s="12"/>
      <c r="J1" s="12"/>
      <c r="K1" s="36"/>
    </row>
    <row r="2" spans="1:12" x14ac:dyDescent="0.2">
      <c r="A2" s="19" t="s">
        <v>157</v>
      </c>
      <c r="B2" s="19"/>
      <c r="C2" s="34"/>
      <c r="D2" s="34"/>
      <c r="E2" s="35"/>
      <c r="F2" s="35"/>
      <c r="G2" s="35"/>
      <c r="H2" s="12"/>
      <c r="I2" s="12"/>
      <c r="J2" s="12"/>
      <c r="K2" s="36"/>
    </row>
    <row r="3" spans="1:12" x14ac:dyDescent="0.2">
      <c r="A3" s="12"/>
      <c r="B3" s="12"/>
      <c r="C3" s="34"/>
      <c r="D3" s="34"/>
      <c r="E3" s="35"/>
      <c r="F3" s="35"/>
      <c r="G3" s="35"/>
      <c r="H3" s="12"/>
      <c r="I3" s="34"/>
      <c r="J3" s="34"/>
      <c r="K3" s="35"/>
    </row>
    <row r="4" spans="1:12" x14ac:dyDescent="0.2">
      <c r="A4" s="12" t="s">
        <v>183</v>
      </c>
      <c r="B4" s="12"/>
      <c r="C4" s="34"/>
      <c r="D4" s="34" t="s">
        <v>31</v>
      </c>
      <c r="E4" s="35" t="s">
        <v>19</v>
      </c>
      <c r="F4" s="35" t="s">
        <v>22</v>
      </c>
      <c r="G4" s="35" t="s">
        <v>24</v>
      </c>
      <c r="H4" s="35" t="s">
        <v>26</v>
      </c>
      <c r="I4" s="35" t="s">
        <v>28</v>
      </c>
      <c r="J4" s="37" t="s">
        <v>180</v>
      </c>
      <c r="K4" s="37" t="s">
        <v>138</v>
      </c>
    </row>
    <row r="5" spans="1:12" x14ac:dyDescent="0.2">
      <c r="A5" s="19" t="s">
        <v>184</v>
      </c>
      <c r="B5" s="60" t="s">
        <v>191</v>
      </c>
      <c r="C5" s="34" t="s">
        <v>30</v>
      </c>
      <c r="D5" s="34" t="s">
        <v>32</v>
      </c>
      <c r="E5" s="35" t="s">
        <v>20</v>
      </c>
      <c r="F5" s="35" t="s">
        <v>23</v>
      </c>
      <c r="G5" s="35" t="s">
        <v>25</v>
      </c>
      <c r="H5" s="35" t="s">
        <v>186</v>
      </c>
      <c r="I5" s="37" t="s">
        <v>156</v>
      </c>
      <c r="J5" s="35" t="s">
        <v>34</v>
      </c>
      <c r="K5" s="35" t="s">
        <v>33</v>
      </c>
    </row>
    <row r="6" spans="1:12" x14ac:dyDescent="0.2">
      <c r="A6" s="16" t="s">
        <v>143</v>
      </c>
      <c r="B6" s="41">
        <v>42005</v>
      </c>
      <c r="C6" s="11">
        <v>27</v>
      </c>
      <c r="D6" s="38">
        <v>2500</v>
      </c>
      <c r="E6" s="38">
        <v>856211</v>
      </c>
      <c r="F6" s="38">
        <v>847587</v>
      </c>
      <c r="G6" s="39"/>
      <c r="H6" s="40">
        <f t="shared" ref="H6:H37" si="0">E6/F6</f>
        <v>1.0101747667201124</v>
      </c>
      <c r="I6" s="38">
        <v>66565</v>
      </c>
      <c r="J6" s="38">
        <v>57971.409999999996</v>
      </c>
      <c r="K6" s="38" t="s">
        <v>187</v>
      </c>
      <c r="L6" s="21"/>
    </row>
    <row r="7" spans="1:12" x14ac:dyDescent="0.2">
      <c r="A7" t="s">
        <v>83</v>
      </c>
      <c r="B7" s="41">
        <v>41275</v>
      </c>
      <c r="C7" s="11">
        <v>23</v>
      </c>
      <c r="D7" s="38">
        <v>2000</v>
      </c>
      <c r="E7" s="46">
        <v>280628</v>
      </c>
      <c r="F7" s="46">
        <v>274157</v>
      </c>
      <c r="G7" s="17"/>
      <c r="H7" s="18">
        <f t="shared" si="0"/>
        <v>1.0236032638232837</v>
      </c>
      <c r="I7" s="46">
        <v>29609</v>
      </c>
      <c r="J7" s="46">
        <v>7708.0700000000006</v>
      </c>
      <c r="K7" s="46">
        <v>21624</v>
      </c>
      <c r="L7" s="21"/>
    </row>
    <row r="8" spans="1:12" x14ac:dyDescent="0.2">
      <c r="A8" t="s">
        <v>21</v>
      </c>
      <c r="B8" s="41">
        <v>40179</v>
      </c>
      <c r="C8" s="11">
        <v>27</v>
      </c>
      <c r="D8" s="38">
        <v>800</v>
      </c>
      <c r="E8" s="46">
        <v>219486</v>
      </c>
      <c r="F8" s="46">
        <v>216080</v>
      </c>
      <c r="G8" s="17">
        <f>E8-F8</f>
        <v>3406</v>
      </c>
      <c r="H8" s="18">
        <f t="shared" si="0"/>
        <v>1.0157626804887079</v>
      </c>
      <c r="I8" s="51">
        <v>18048</v>
      </c>
      <c r="J8" s="51">
        <v>9338.6299999999992</v>
      </c>
      <c r="K8" s="46" t="s">
        <v>187</v>
      </c>
      <c r="L8" s="21"/>
    </row>
    <row r="9" spans="1:12" x14ac:dyDescent="0.2">
      <c r="A9" t="s">
        <v>2</v>
      </c>
      <c r="B9" s="41">
        <v>40544</v>
      </c>
      <c r="C9" s="11">
        <v>27</v>
      </c>
      <c r="D9" s="38">
        <v>700</v>
      </c>
      <c r="E9" s="46">
        <v>233231</v>
      </c>
      <c r="F9" s="46">
        <v>227266</v>
      </c>
      <c r="G9" s="17">
        <f>E9-F9</f>
        <v>5965</v>
      </c>
      <c r="H9" s="18">
        <f t="shared" si="0"/>
        <v>1.0262467769045964</v>
      </c>
      <c r="I9" s="51">
        <v>16994</v>
      </c>
      <c r="J9" s="51">
        <v>14230.29</v>
      </c>
      <c r="K9" s="46" t="s">
        <v>187</v>
      </c>
      <c r="L9" s="21"/>
    </row>
    <row r="10" spans="1:12" x14ac:dyDescent="0.2">
      <c r="A10" t="s">
        <v>84</v>
      </c>
      <c r="B10" s="41">
        <v>41275</v>
      </c>
      <c r="C10" s="11">
        <v>26</v>
      </c>
      <c r="D10" s="38">
        <v>900</v>
      </c>
      <c r="E10" s="46">
        <v>391538</v>
      </c>
      <c r="F10" s="46">
        <v>337515</v>
      </c>
      <c r="G10" s="17"/>
      <c r="H10" s="18">
        <f t="shared" si="0"/>
        <v>1.1600610343244004</v>
      </c>
      <c r="I10" s="51">
        <v>18805</v>
      </c>
      <c r="J10" s="51">
        <v>14641.73</v>
      </c>
      <c r="K10" s="46" t="s">
        <v>187</v>
      </c>
      <c r="L10" s="21"/>
    </row>
    <row r="11" spans="1:12" x14ac:dyDescent="0.2">
      <c r="A11" s="29" t="s">
        <v>175</v>
      </c>
      <c r="B11" s="41">
        <v>42370</v>
      </c>
      <c r="C11" s="5">
        <v>18</v>
      </c>
      <c r="D11" s="47">
        <v>1400</v>
      </c>
      <c r="E11" s="48">
        <v>193066</v>
      </c>
      <c r="F11" s="48">
        <v>173063</v>
      </c>
      <c r="H11" s="18">
        <f t="shared" si="0"/>
        <v>1.1155821868336964</v>
      </c>
      <c r="I11" s="51">
        <v>20316</v>
      </c>
      <c r="J11" s="51">
        <v>0</v>
      </c>
      <c r="K11" s="46" t="s">
        <v>187</v>
      </c>
      <c r="L11" s="21"/>
    </row>
    <row r="12" spans="1:12" x14ac:dyDescent="0.2">
      <c r="A12" t="s">
        <v>112</v>
      </c>
      <c r="B12" s="41">
        <v>41640</v>
      </c>
      <c r="C12" s="11">
        <v>26</v>
      </c>
      <c r="D12" s="38">
        <v>700</v>
      </c>
      <c r="E12" s="46">
        <v>300913</v>
      </c>
      <c r="F12" s="46">
        <v>153941</v>
      </c>
      <c r="G12" s="17"/>
      <c r="H12" s="18">
        <f t="shared" si="0"/>
        <v>1.9547294093191547</v>
      </c>
      <c r="I12" s="51">
        <v>13262</v>
      </c>
      <c r="J12" s="51">
        <v>13637.359999999999</v>
      </c>
      <c r="K12" s="46" t="s">
        <v>187</v>
      </c>
      <c r="L12" s="21"/>
    </row>
    <row r="13" spans="1:12" x14ac:dyDescent="0.2">
      <c r="A13" s="29" t="s">
        <v>176</v>
      </c>
      <c r="B13" s="41">
        <v>42370</v>
      </c>
      <c r="C13" s="5">
        <v>22</v>
      </c>
      <c r="D13" s="47">
        <v>800</v>
      </c>
      <c r="E13" s="48">
        <v>207702</v>
      </c>
      <c r="F13" s="48">
        <v>240720</v>
      </c>
      <c r="H13" s="18">
        <f t="shared" si="0"/>
        <v>0.86283649052841471</v>
      </c>
      <c r="I13" s="51">
        <v>17635</v>
      </c>
      <c r="J13" s="51">
        <v>10747.13</v>
      </c>
      <c r="K13" s="46" t="s">
        <v>187</v>
      </c>
      <c r="L13" s="21"/>
    </row>
    <row r="14" spans="1:12" x14ac:dyDescent="0.2">
      <c r="A14" s="1" t="s">
        <v>12</v>
      </c>
      <c r="B14" s="41">
        <v>40544</v>
      </c>
      <c r="C14" s="11">
        <v>19</v>
      </c>
      <c r="D14" s="38">
        <v>1000</v>
      </c>
      <c r="E14" s="46">
        <v>227490</v>
      </c>
      <c r="F14" s="46">
        <v>181620</v>
      </c>
      <c r="G14" s="17">
        <f>E14-F14</f>
        <v>45870</v>
      </c>
      <c r="H14" s="18">
        <f t="shared" si="0"/>
        <v>1.2525602907168814</v>
      </c>
      <c r="I14" s="51">
        <v>11526</v>
      </c>
      <c r="J14" s="51">
        <v>11265.65</v>
      </c>
      <c r="K14" s="46" t="s">
        <v>187</v>
      </c>
      <c r="L14" s="21"/>
    </row>
    <row r="15" spans="1:12" x14ac:dyDescent="0.2">
      <c r="A15" s="29" t="s">
        <v>177</v>
      </c>
      <c r="B15" s="41">
        <v>42370</v>
      </c>
      <c r="C15" s="5">
        <v>14</v>
      </c>
      <c r="D15" s="47">
        <v>1200</v>
      </c>
      <c r="E15" s="48">
        <v>137245</v>
      </c>
      <c r="F15" s="48">
        <v>145077</v>
      </c>
      <c r="H15" s="18">
        <f t="shared" si="0"/>
        <v>0.94601487485955738</v>
      </c>
      <c r="I15" s="51">
        <v>12013</v>
      </c>
      <c r="J15" s="51">
        <v>15611.83</v>
      </c>
      <c r="K15" s="46" t="s">
        <v>187</v>
      </c>
      <c r="L15" s="21"/>
    </row>
    <row r="16" spans="1:12" x14ac:dyDescent="0.2">
      <c r="A16" s="1" t="s">
        <v>41</v>
      </c>
      <c r="B16" s="41">
        <v>40909</v>
      </c>
      <c r="C16" s="11">
        <v>31</v>
      </c>
      <c r="D16" s="38">
        <v>1300</v>
      </c>
      <c r="E16" s="46">
        <v>284023</v>
      </c>
      <c r="F16" s="46">
        <v>318818</v>
      </c>
      <c r="G16" s="17"/>
      <c r="H16" s="18">
        <f t="shared" si="0"/>
        <v>0.89086249835329245</v>
      </c>
      <c r="I16" s="51">
        <v>30791</v>
      </c>
      <c r="J16" s="51">
        <v>14211.069999999998</v>
      </c>
      <c r="K16" s="46">
        <v>6132</v>
      </c>
      <c r="L16" s="21"/>
    </row>
    <row r="17" spans="1:12" x14ac:dyDescent="0.2">
      <c r="A17" s="1" t="s">
        <v>42</v>
      </c>
      <c r="B17" s="41">
        <v>40909</v>
      </c>
      <c r="C17" s="11">
        <v>23</v>
      </c>
      <c r="D17" s="38">
        <v>1000</v>
      </c>
      <c r="E17" s="46">
        <v>275009</v>
      </c>
      <c r="F17" s="46">
        <v>183661</v>
      </c>
      <c r="G17" s="17"/>
      <c r="H17" s="18">
        <f t="shared" si="0"/>
        <v>1.4973728772031079</v>
      </c>
      <c r="I17" s="51">
        <v>13385</v>
      </c>
      <c r="J17" s="51">
        <v>13044.42</v>
      </c>
      <c r="K17" s="46" t="s">
        <v>187</v>
      </c>
      <c r="L17" s="21"/>
    </row>
    <row r="18" spans="1:12" x14ac:dyDescent="0.2">
      <c r="A18" s="1" t="s">
        <v>85</v>
      </c>
      <c r="B18" s="41">
        <v>41275</v>
      </c>
      <c r="C18" s="11">
        <v>21</v>
      </c>
      <c r="D18" s="38">
        <v>700</v>
      </c>
      <c r="E18" s="46">
        <v>196336</v>
      </c>
      <c r="F18" s="46">
        <v>186435</v>
      </c>
      <c r="G18" s="17"/>
      <c r="H18" s="18">
        <f t="shared" si="0"/>
        <v>1.05310698098533</v>
      </c>
      <c r="I18" s="51">
        <v>12971</v>
      </c>
      <c r="J18" s="51">
        <v>7115.15</v>
      </c>
      <c r="K18" s="46" t="s">
        <v>187</v>
      </c>
      <c r="L18" s="21"/>
    </row>
    <row r="19" spans="1:12" x14ac:dyDescent="0.2">
      <c r="A19" s="29" t="s">
        <v>158</v>
      </c>
      <c r="B19" s="41">
        <v>42370</v>
      </c>
      <c r="C19" s="5">
        <v>26</v>
      </c>
      <c r="D19" s="47">
        <v>1200</v>
      </c>
      <c r="E19" s="48">
        <v>226449</v>
      </c>
      <c r="F19" s="48">
        <v>215440</v>
      </c>
      <c r="H19" s="18">
        <f t="shared" si="0"/>
        <v>1.0511000742666172</v>
      </c>
      <c r="I19" s="51">
        <v>18438</v>
      </c>
      <c r="J19" s="51">
        <v>10079.790000000001</v>
      </c>
      <c r="K19" s="46" t="s">
        <v>187</v>
      </c>
      <c r="L19" s="21"/>
    </row>
    <row r="20" spans="1:12" x14ac:dyDescent="0.2">
      <c r="A20" t="s">
        <v>3</v>
      </c>
      <c r="B20" s="41">
        <v>40544</v>
      </c>
      <c r="C20" s="11">
        <v>13</v>
      </c>
      <c r="D20" s="38">
        <v>800</v>
      </c>
      <c r="E20" s="46">
        <v>84951</v>
      </c>
      <c r="F20" s="46">
        <v>45204</v>
      </c>
      <c r="G20" s="17">
        <f>E20-F20</f>
        <v>39747</v>
      </c>
      <c r="H20" s="18">
        <f t="shared" si="0"/>
        <v>1.8792805946376427</v>
      </c>
      <c r="I20" s="51">
        <v>6097</v>
      </c>
      <c r="J20" s="51">
        <v>7115.15</v>
      </c>
      <c r="K20" s="46" t="s">
        <v>187</v>
      </c>
      <c r="L20" s="21"/>
    </row>
    <row r="21" spans="1:12" x14ac:dyDescent="0.2">
      <c r="A21" s="16" t="s">
        <v>144</v>
      </c>
      <c r="B21" s="41">
        <v>42005</v>
      </c>
      <c r="C21" s="11">
        <v>30</v>
      </c>
      <c r="D21" s="38">
        <v>3500</v>
      </c>
      <c r="E21" s="46">
        <v>626588</v>
      </c>
      <c r="F21" s="46">
        <v>684193</v>
      </c>
      <c r="G21" s="17"/>
      <c r="H21" s="18">
        <f t="shared" si="0"/>
        <v>0.91580592025934204</v>
      </c>
      <c r="I21" s="51">
        <v>92047</v>
      </c>
      <c r="J21" s="51">
        <v>74945.899999999994</v>
      </c>
      <c r="K21" s="46" t="s">
        <v>187</v>
      </c>
      <c r="L21" s="21"/>
    </row>
    <row r="22" spans="1:12" x14ac:dyDescent="0.2">
      <c r="A22" t="s">
        <v>86</v>
      </c>
      <c r="B22" s="41">
        <v>41275</v>
      </c>
      <c r="C22" s="11">
        <v>27</v>
      </c>
      <c r="D22" s="38">
        <v>2000</v>
      </c>
      <c r="E22" s="46">
        <v>469684</v>
      </c>
      <c r="F22" s="46">
        <v>365575</v>
      </c>
      <c r="G22" s="17"/>
      <c r="H22" s="18">
        <f t="shared" si="0"/>
        <v>1.2847815085823702</v>
      </c>
      <c r="I22" s="51">
        <v>32591</v>
      </c>
      <c r="J22" s="51">
        <v>25541.230000000003</v>
      </c>
      <c r="K22" s="46" t="s">
        <v>187</v>
      </c>
      <c r="L22" s="21"/>
    </row>
    <row r="23" spans="1:12" x14ac:dyDescent="0.2">
      <c r="A23" s="6" t="s">
        <v>43</v>
      </c>
      <c r="B23" s="41">
        <v>40909</v>
      </c>
      <c r="C23" s="11">
        <v>31</v>
      </c>
      <c r="D23" s="38">
        <v>800</v>
      </c>
      <c r="E23" s="46">
        <v>207591</v>
      </c>
      <c r="F23" s="46">
        <v>130904</v>
      </c>
      <c r="G23" s="17"/>
      <c r="H23" s="18">
        <f t="shared" si="0"/>
        <v>1.585826254354336</v>
      </c>
      <c r="I23" s="51">
        <v>16424</v>
      </c>
      <c r="J23" s="51">
        <v>18570.46</v>
      </c>
      <c r="K23" s="46" t="s">
        <v>187</v>
      </c>
      <c r="L23" s="21"/>
    </row>
    <row r="24" spans="1:12" x14ac:dyDescent="0.2">
      <c r="A24" s="16" t="s">
        <v>145</v>
      </c>
      <c r="B24" s="41">
        <v>42005</v>
      </c>
      <c r="C24" s="11">
        <v>24</v>
      </c>
      <c r="D24" s="38">
        <v>1500</v>
      </c>
      <c r="E24" s="46">
        <v>366468</v>
      </c>
      <c r="F24" s="46">
        <v>286830</v>
      </c>
      <c r="G24" s="17"/>
      <c r="H24" s="18">
        <f t="shared" si="0"/>
        <v>1.2776487815082105</v>
      </c>
      <c r="I24" s="51">
        <v>21512</v>
      </c>
      <c r="J24" s="51">
        <v>13415.99</v>
      </c>
      <c r="K24" s="46" t="s">
        <v>187</v>
      </c>
      <c r="L24" s="21"/>
    </row>
    <row r="25" spans="1:12" x14ac:dyDescent="0.2">
      <c r="A25" t="s">
        <v>113</v>
      </c>
      <c r="B25" s="41">
        <v>41640</v>
      </c>
      <c r="C25" s="11">
        <v>20</v>
      </c>
      <c r="D25" s="38">
        <v>500</v>
      </c>
      <c r="E25" s="46">
        <v>23486</v>
      </c>
      <c r="F25" s="46">
        <v>8194</v>
      </c>
      <c r="G25" s="17"/>
      <c r="H25" s="18">
        <f t="shared" si="0"/>
        <v>2.8662435928728338</v>
      </c>
      <c r="I25" s="51">
        <v>5340</v>
      </c>
      <c r="J25" s="51">
        <v>11858.57</v>
      </c>
      <c r="K25" s="46" t="s">
        <v>187</v>
      </c>
      <c r="L25" s="21"/>
    </row>
    <row r="26" spans="1:12" x14ac:dyDescent="0.2">
      <c r="A26" s="30" t="s">
        <v>159</v>
      </c>
      <c r="B26" s="41">
        <v>42370</v>
      </c>
      <c r="C26" s="5">
        <v>23</v>
      </c>
      <c r="D26" s="47">
        <v>800</v>
      </c>
      <c r="E26" s="48">
        <v>128509</v>
      </c>
      <c r="F26" s="48">
        <v>106743</v>
      </c>
      <c r="H26" s="18">
        <f t="shared" si="0"/>
        <v>1.2039103266724751</v>
      </c>
      <c r="I26" s="51">
        <v>11386</v>
      </c>
      <c r="J26" s="51">
        <v>12646.820000000002</v>
      </c>
      <c r="K26" s="46" t="s">
        <v>187</v>
      </c>
      <c r="L26" s="21"/>
    </row>
    <row r="27" spans="1:12" x14ac:dyDescent="0.2">
      <c r="A27" s="6" t="s">
        <v>87</v>
      </c>
      <c r="B27" s="41">
        <v>41275</v>
      </c>
      <c r="C27" s="11">
        <v>30</v>
      </c>
      <c r="D27" s="38">
        <v>1250</v>
      </c>
      <c r="E27" s="46">
        <v>383264</v>
      </c>
      <c r="F27" s="46">
        <v>224213</v>
      </c>
      <c r="G27" s="17"/>
      <c r="H27" s="18">
        <f t="shared" si="0"/>
        <v>1.7093745679331707</v>
      </c>
      <c r="I27" s="51">
        <v>19880</v>
      </c>
      <c r="J27" s="51">
        <v>13046.14</v>
      </c>
      <c r="K27" s="46" t="s">
        <v>187</v>
      </c>
      <c r="L27" s="21"/>
    </row>
    <row r="28" spans="1:12" x14ac:dyDescent="0.2">
      <c r="A28" s="1" t="s">
        <v>44</v>
      </c>
      <c r="B28" s="41">
        <v>40909</v>
      </c>
      <c r="C28" s="11">
        <v>17</v>
      </c>
      <c r="D28" s="38">
        <v>800</v>
      </c>
      <c r="E28" s="46">
        <v>116625</v>
      </c>
      <c r="F28" s="46">
        <v>125174</v>
      </c>
      <c r="G28" s="17"/>
      <c r="H28" s="18">
        <f t="shared" si="0"/>
        <v>0.93170306932749614</v>
      </c>
      <c r="I28" s="51">
        <v>10545</v>
      </c>
      <c r="J28" s="51">
        <v>8301</v>
      </c>
      <c r="K28" s="46" t="s">
        <v>187</v>
      </c>
      <c r="L28" s="21"/>
    </row>
    <row r="29" spans="1:12" x14ac:dyDescent="0.2">
      <c r="A29" t="s">
        <v>4</v>
      </c>
      <c r="B29" s="41">
        <v>40544</v>
      </c>
      <c r="C29" s="11">
        <v>17</v>
      </c>
      <c r="D29" s="38">
        <v>700</v>
      </c>
      <c r="E29" s="46">
        <v>139281</v>
      </c>
      <c r="F29" s="46">
        <v>87369</v>
      </c>
      <c r="G29" s="17">
        <f>E29-F29</f>
        <v>51912</v>
      </c>
      <c r="H29" s="18">
        <f t="shared" si="0"/>
        <v>1.5941695567077567</v>
      </c>
      <c r="I29" s="51">
        <v>9982</v>
      </c>
      <c r="J29" s="51">
        <v>6365.82</v>
      </c>
      <c r="K29" s="46" t="s">
        <v>187</v>
      </c>
      <c r="L29" s="21"/>
    </row>
    <row r="30" spans="1:12" x14ac:dyDescent="0.2">
      <c r="A30" s="30" t="s">
        <v>160</v>
      </c>
      <c r="B30" s="41">
        <v>42370</v>
      </c>
      <c r="C30" s="5">
        <v>12</v>
      </c>
      <c r="D30" s="47">
        <v>600</v>
      </c>
      <c r="E30" s="48">
        <v>66938</v>
      </c>
      <c r="F30" s="48">
        <v>49595</v>
      </c>
      <c r="H30" s="18">
        <f t="shared" si="0"/>
        <v>1.3496925093255367</v>
      </c>
      <c r="I30" s="51">
        <v>5601</v>
      </c>
      <c r="J30" s="51">
        <v>0</v>
      </c>
      <c r="K30" s="46" t="s">
        <v>187</v>
      </c>
      <c r="L30" s="21"/>
    </row>
    <row r="31" spans="1:12" x14ac:dyDescent="0.2">
      <c r="A31" t="s">
        <v>88</v>
      </c>
      <c r="B31" s="41">
        <v>41275</v>
      </c>
      <c r="C31" s="11">
        <v>22</v>
      </c>
      <c r="D31" s="38">
        <v>1500</v>
      </c>
      <c r="E31" s="46">
        <v>374300</v>
      </c>
      <c r="F31" s="46">
        <v>372753</v>
      </c>
      <c r="G31" s="17"/>
      <c r="H31" s="18">
        <f t="shared" si="0"/>
        <v>1.0041502013397612</v>
      </c>
      <c r="I31" s="51">
        <v>26914</v>
      </c>
      <c r="J31" s="51">
        <v>13825.880000000001</v>
      </c>
      <c r="K31" s="46" t="s">
        <v>187</v>
      </c>
      <c r="L31" s="21"/>
    </row>
    <row r="32" spans="1:12" x14ac:dyDescent="0.2">
      <c r="A32" t="s">
        <v>13</v>
      </c>
      <c r="B32" s="41">
        <v>40179</v>
      </c>
      <c r="C32" s="11">
        <v>15</v>
      </c>
      <c r="D32" s="38">
        <v>500</v>
      </c>
      <c r="E32" s="49">
        <v>40194</v>
      </c>
      <c r="F32" s="46">
        <v>23641</v>
      </c>
      <c r="G32" s="17">
        <f>E32-F32</f>
        <v>16553</v>
      </c>
      <c r="H32" s="18">
        <f t="shared" si="0"/>
        <v>1.7001818873990102</v>
      </c>
      <c r="I32" s="51">
        <v>5419</v>
      </c>
      <c r="J32" s="51">
        <v>6522.21</v>
      </c>
      <c r="K32" s="46" t="s">
        <v>187</v>
      </c>
      <c r="L32" s="21"/>
    </row>
    <row r="33" spans="1:12" x14ac:dyDescent="0.2">
      <c r="A33" s="30" t="s">
        <v>161</v>
      </c>
      <c r="B33" s="41">
        <v>42370</v>
      </c>
      <c r="C33" s="5">
        <v>23</v>
      </c>
      <c r="D33" s="47">
        <v>1300</v>
      </c>
      <c r="E33" s="48">
        <v>234297</v>
      </c>
      <c r="F33" s="48">
        <v>236845</v>
      </c>
      <c r="H33" s="18">
        <f t="shared" si="0"/>
        <v>0.98924190926555344</v>
      </c>
      <c r="I33" s="51">
        <v>18168</v>
      </c>
      <c r="J33" s="51">
        <v>10672.710000000003</v>
      </c>
      <c r="K33" s="46" t="s">
        <v>187</v>
      </c>
      <c r="L33" s="21"/>
    </row>
    <row r="34" spans="1:12" x14ac:dyDescent="0.2">
      <c r="A34" t="s">
        <v>89</v>
      </c>
      <c r="B34" s="41">
        <v>41275</v>
      </c>
      <c r="C34" s="11">
        <v>30</v>
      </c>
      <c r="D34" s="38">
        <v>900</v>
      </c>
      <c r="E34" s="49">
        <v>328466</v>
      </c>
      <c r="F34" s="46">
        <v>316452</v>
      </c>
      <c r="G34" s="17"/>
      <c r="H34" s="18">
        <f t="shared" si="0"/>
        <v>1.0379646834275025</v>
      </c>
      <c r="I34" s="51">
        <v>18189</v>
      </c>
      <c r="J34" s="51">
        <v>18869.61</v>
      </c>
      <c r="K34" s="46" t="s">
        <v>187</v>
      </c>
      <c r="L34" s="21"/>
    </row>
    <row r="35" spans="1:12" x14ac:dyDescent="0.2">
      <c r="A35" t="s">
        <v>114</v>
      </c>
      <c r="B35" s="41">
        <v>41640</v>
      </c>
      <c r="C35" s="11">
        <v>16</v>
      </c>
      <c r="D35" s="38">
        <v>500</v>
      </c>
      <c r="E35" s="46">
        <v>15372</v>
      </c>
      <c r="F35" s="46">
        <v>6724</v>
      </c>
      <c r="G35" s="17"/>
      <c r="H35" s="18">
        <f t="shared" si="0"/>
        <v>2.286139202855443</v>
      </c>
      <c r="I35" s="51">
        <v>4338</v>
      </c>
      <c r="J35" s="51">
        <v>7708.07</v>
      </c>
      <c r="K35" s="46" t="s">
        <v>187</v>
      </c>
      <c r="L35" s="21"/>
    </row>
    <row r="36" spans="1:12" x14ac:dyDescent="0.2">
      <c r="A36" t="s">
        <v>90</v>
      </c>
      <c r="B36" s="41">
        <v>41275</v>
      </c>
      <c r="C36" s="11">
        <v>18</v>
      </c>
      <c r="D36" s="38">
        <v>700</v>
      </c>
      <c r="E36" s="49">
        <v>259450</v>
      </c>
      <c r="F36" s="46">
        <v>196923</v>
      </c>
      <c r="G36" s="17"/>
      <c r="H36" s="18">
        <f t="shared" si="0"/>
        <v>1.3175200459062679</v>
      </c>
      <c r="I36" s="51">
        <v>11170</v>
      </c>
      <c r="J36" s="51">
        <v>10079.789999999999</v>
      </c>
      <c r="K36" s="46" t="s">
        <v>187</v>
      </c>
      <c r="L36" s="21"/>
    </row>
    <row r="37" spans="1:12" x14ac:dyDescent="0.2">
      <c r="A37" t="s">
        <v>5</v>
      </c>
      <c r="B37" s="41">
        <v>40544</v>
      </c>
      <c r="C37" s="11">
        <v>12</v>
      </c>
      <c r="D37" s="38">
        <v>600</v>
      </c>
      <c r="E37" s="46">
        <v>120144</v>
      </c>
      <c r="F37" s="46">
        <v>70950</v>
      </c>
      <c r="G37" s="17">
        <f>E37-F37</f>
        <v>49194</v>
      </c>
      <c r="H37" s="18">
        <f t="shared" si="0"/>
        <v>1.6933615221987315</v>
      </c>
      <c r="I37" s="51">
        <v>6165</v>
      </c>
      <c r="J37" s="51">
        <v>8301</v>
      </c>
      <c r="K37" s="46" t="s">
        <v>187</v>
      </c>
      <c r="L37" s="21"/>
    </row>
    <row r="38" spans="1:12" x14ac:dyDescent="0.2">
      <c r="A38" s="1" t="s">
        <v>45</v>
      </c>
      <c r="B38" s="41">
        <v>40909</v>
      </c>
      <c r="C38" s="11">
        <v>26</v>
      </c>
      <c r="D38" s="38">
        <v>900</v>
      </c>
      <c r="E38" s="46">
        <v>101072</v>
      </c>
      <c r="F38" s="46">
        <v>74246</v>
      </c>
      <c r="G38" s="17"/>
      <c r="H38" s="18">
        <f t="shared" ref="H38:H69" si="1">E38/F38</f>
        <v>1.36131239393368</v>
      </c>
      <c r="I38" s="51">
        <v>12549</v>
      </c>
      <c r="J38" s="51">
        <v>4150.5</v>
      </c>
      <c r="K38" s="46">
        <v>3517</v>
      </c>
      <c r="L38" s="21"/>
    </row>
    <row r="39" spans="1:12" x14ac:dyDescent="0.2">
      <c r="A39" s="25" t="s">
        <v>146</v>
      </c>
      <c r="B39" s="41">
        <v>42005</v>
      </c>
      <c r="C39" s="11">
        <v>14</v>
      </c>
      <c r="D39" s="38">
        <v>1250</v>
      </c>
      <c r="E39" s="46">
        <v>228038</v>
      </c>
      <c r="F39" s="46">
        <v>166362</v>
      </c>
      <c r="G39" s="17"/>
      <c r="H39" s="18">
        <f t="shared" si="1"/>
        <v>1.3707337012058043</v>
      </c>
      <c r="I39" s="51">
        <v>14463</v>
      </c>
      <c r="J39" s="51">
        <v>9119.89</v>
      </c>
      <c r="K39" s="46" t="s">
        <v>187</v>
      </c>
      <c r="L39" s="21"/>
    </row>
    <row r="40" spans="1:12" x14ac:dyDescent="0.2">
      <c r="A40" s="30" t="s">
        <v>162</v>
      </c>
      <c r="B40" s="41">
        <v>42370</v>
      </c>
      <c r="C40" s="5">
        <v>34</v>
      </c>
      <c r="D40" s="47">
        <v>1800</v>
      </c>
      <c r="E40" s="48">
        <v>402618</v>
      </c>
      <c r="F40" s="48">
        <v>420310</v>
      </c>
      <c r="H40" s="18">
        <f t="shared" si="1"/>
        <v>0.95790725892793416</v>
      </c>
      <c r="I40" s="51">
        <v>42844</v>
      </c>
      <c r="J40" s="51">
        <v>24616.94</v>
      </c>
      <c r="K40" s="46">
        <v>346</v>
      </c>
      <c r="L40" s="21"/>
    </row>
    <row r="41" spans="1:12" x14ac:dyDescent="0.2">
      <c r="A41" s="1" t="s">
        <v>46</v>
      </c>
      <c r="B41" s="41">
        <v>40909</v>
      </c>
      <c r="C41" s="11">
        <v>26</v>
      </c>
      <c r="D41" s="38">
        <v>500</v>
      </c>
      <c r="E41" s="46">
        <v>214853</v>
      </c>
      <c r="F41" s="46">
        <v>114152</v>
      </c>
      <c r="G41" s="17"/>
      <c r="H41" s="18">
        <f t="shared" si="1"/>
        <v>1.8821658840843787</v>
      </c>
      <c r="I41" s="51">
        <v>7835</v>
      </c>
      <c r="J41" s="51">
        <v>8893.94</v>
      </c>
      <c r="K41" s="46" t="s">
        <v>187</v>
      </c>
      <c r="L41" s="21"/>
    </row>
    <row r="42" spans="1:12" x14ac:dyDescent="0.2">
      <c r="A42" t="s">
        <v>6</v>
      </c>
      <c r="B42" s="41">
        <v>40544</v>
      </c>
      <c r="C42" s="11">
        <v>25</v>
      </c>
      <c r="D42" s="38">
        <v>800</v>
      </c>
      <c r="E42" s="46">
        <v>363988</v>
      </c>
      <c r="F42" s="46">
        <v>257449</v>
      </c>
      <c r="G42" s="17">
        <f>E42-F42</f>
        <v>106539</v>
      </c>
      <c r="H42" s="18">
        <f t="shared" si="1"/>
        <v>1.4138256509056162</v>
      </c>
      <c r="I42" s="51">
        <v>15009</v>
      </c>
      <c r="J42" s="51">
        <v>11265.65</v>
      </c>
      <c r="K42" s="46" t="s">
        <v>187</v>
      </c>
      <c r="L42" s="21"/>
    </row>
    <row r="43" spans="1:12" x14ac:dyDescent="0.2">
      <c r="A43" t="s">
        <v>115</v>
      </c>
      <c r="B43" s="41">
        <v>41640</v>
      </c>
      <c r="C43" s="11">
        <v>9</v>
      </c>
      <c r="D43" s="38">
        <v>500</v>
      </c>
      <c r="E43" s="46">
        <v>19878</v>
      </c>
      <c r="F43" s="46">
        <v>4699</v>
      </c>
      <c r="G43" s="17"/>
      <c r="H43" s="18">
        <f t="shared" si="1"/>
        <v>4.2302617578208128</v>
      </c>
      <c r="I43" s="51">
        <v>2703</v>
      </c>
      <c r="J43" s="51">
        <v>7708.07</v>
      </c>
      <c r="K43" s="46" t="s">
        <v>187</v>
      </c>
      <c r="L43" s="21"/>
    </row>
    <row r="44" spans="1:12" x14ac:dyDescent="0.2">
      <c r="A44" t="s">
        <v>91</v>
      </c>
      <c r="B44" s="41">
        <v>41275</v>
      </c>
      <c r="C44" s="11">
        <v>30</v>
      </c>
      <c r="D44" s="38">
        <v>1500</v>
      </c>
      <c r="E44" s="46">
        <v>319138</v>
      </c>
      <c r="F44" s="46">
        <v>267403</v>
      </c>
      <c r="G44" s="17"/>
      <c r="H44" s="18">
        <f t="shared" si="1"/>
        <v>1.1934720253699473</v>
      </c>
      <c r="I44" s="51">
        <v>25027</v>
      </c>
      <c r="J44" s="51">
        <v>23314.799999999999</v>
      </c>
      <c r="K44" s="46" t="s">
        <v>187</v>
      </c>
      <c r="L44" s="21"/>
    </row>
    <row r="45" spans="1:12" x14ac:dyDescent="0.2">
      <c r="A45" t="s">
        <v>92</v>
      </c>
      <c r="B45" s="41">
        <v>41275</v>
      </c>
      <c r="C45" s="11">
        <v>12</v>
      </c>
      <c r="D45" s="38">
        <v>500</v>
      </c>
      <c r="E45" s="46">
        <v>134410</v>
      </c>
      <c r="F45" s="46">
        <v>53457</v>
      </c>
      <c r="G45" s="17"/>
      <c r="H45" s="18">
        <f t="shared" si="1"/>
        <v>2.5143573339319452</v>
      </c>
      <c r="I45" s="51">
        <v>3335</v>
      </c>
      <c r="J45" s="51">
        <v>6522.21</v>
      </c>
      <c r="K45" s="46" t="s">
        <v>187</v>
      </c>
      <c r="L45" s="21"/>
    </row>
    <row r="46" spans="1:12" x14ac:dyDescent="0.2">
      <c r="A46" s="30" t="s">
        <v>163</v>
      </c>
      <c r="B46" s="41">
        <v>42370</v>
      </c>
      <c r="C46" s="5">
        <v>31</v>
      </c>
      <c r="D46" s="47">
        <v>1500</v>
      </c>
      <c r="E46" s="48">
        <v>451889</v>
      </c>
      <c r="F46" s="48">
        <v>368998</v>
      </c>
      <c r="H46" s="18">
        <f t="shared" si="1"/>
        <v>1.2246380739190998</v>
      </c>
      <c r="I46" s="51">
        <v>39028</v>
      </c>
      <c r="J46" s="51">
        <v>10672.71</v>
      </c>
      <c r="K46" s="46" t="s">
        <v>187</v>
      </c>
      <c r="L46" s="21"/>
    </row>
    <row r="47" spans="1:12" x14ac:dyDescent="0.2">
      <c r="A47" t="s">
        <v>93</v>
      </c>
      <c r="B47" s="41">
        <v>41275</v>
      </c>
      <c r="C47" s="11">
        <v>26</v>
      </c>
      <c r="D47" s="38">
        <v>1000</v>
      </c>
      <c r="E47" s="46">
        <v>216302</v>
      </c>
      <c r="F47" s="46">
        <v>190788</v>
      </c>
      <c r="G47" s="17"/>
      <c r="H47" s="18">
        <f t="shared" si="1"/>
        <v>1.1337295846698954</v>
      </c>
      <c r="I47" s="51">
        <v>14589</v>
      </c>
      <c r="J47" s="51">
        <v>9739.34</v>
      </c>
      <c r="K47" s="46" t="s">
        <v>187</v>
      </c>
      <c r="L47" s="21"/>
    </row>
    <row r="48" spans="1:12" x14ac:dyDescent="0.2">
      <c r="A48" t="s">
        <v>94</v>
      </c>
      <c r="B48" s="41">
        <v>41275</v>
      </c>
      <c r="C48" s="11">
        <v>21</v>
      </c>
      <c r="D48" s="38">
        <v>1250</v>
      </c>
      <c r="E48" s="46">
        <v>229960</v>
      </c>
      <c r="F48" s="46">
        <v>224097</v>
      </c>
      <c r="G48" s="17"/>
      <c r="H48" s="18">
        <f t="shared" si="1"/>
        <v>1.026162777725717</v>
      </c>
      <c r="I48" s="51">
        <v>22970</v>
      </c>
      <c r="J48" s="51">
        <v>11858.57</v>
      </c>
      <c r="K48" s="46" t="s">
        <v>187</v>
      </c>
      <c r="L48" s="21"/>
    </row>
    <row r="49" spans="1:12" x14ac:dyDescent="0.2">
      <c r="A49" t="s">
        <v>95</v>
      </c>
      <c r="B49" s="41">
        <v>41275</v>
      </c>
      <c r="C49" s="11">
        <v>29</v>
      </c>
      <c r="D49" s="38">
        <v>1500</v>
      </c>
      <c r="E49" s="46">
        <v>267649</v>
      </c>
      <c r="F49" s="46">
        <v>300664</v>
      </c>
      <c r="G49" s="17"/>
      <c r="H49" s="18">
        <f t="shared" si="1"/>
        <v>0.89019303940611449</v>
      </c>
      <c r="I49" s="51">
        <v>28534</v>
      </c>
      <c r="J49" s="51">
        <v>14231.06</v>
      </c>
      <c r="K49" s="46">
        <v>5119</v>
      </c>
      <c r="L49" s="21"/>
    </row>
    <row r="50" spans="1:12" x14ac:dyDescent="0.2">
      <c r="A50" s="26" t="s">
        <v>147</v>
      </c>
      <c r="B50" s="41">
        <v>42005</v>
      </c>
      <c r="C50" s="11">
        <v>37</v>
      </c>
      <c r="D50" s="38">
        <v>2000</v>
      </c>
      <c r="E50" s="46">
        <v>482976</v>
      </c>
      <c r="F50" s="46">
        <v>628918</v>
      </c>
      <c r="G50" s="17"/>
      <c r="H50" s="18">
        <f t="shared" si="1"/>
        <v>0.76794749076986191</v>
      </c>
      <c r="I50" s="51">
        <v>55557</v>
      </c>
      <c r="J50" s="51">
        <v>19963.18</v>
      </c>
      <c r="K50" s="46">
        <v>25803</v>
      </c>
      <c r="L50" s="21"/>
    </row>
    <row r="51" spans="1:12" x14ac:dyDescent="0.2">
      <c r="A51" t="s">
        <v>96</v>
      </c>
      <c r="B51" s="41">
        <v>41275</v>
      </c>
      <c r="C51" s="11">
        <v>34</v>
      </c>
      <c r="D51" s="38">
        <v>1500</v>
      </c>
      <c r="E51" s="46">
        <v>433983</v>
      </c>
      <c r="F51" s="46">
        <v>326662</v>
      </c>
      <c r="G51" s="17"/>
      <c r="H51" s="18">
        <f t="shared" si="1"/>
        <v>1.3285383668746289</v>
      </c>
      <c r="I51" s="51">
        <v>19620</v>
      </c>
      <c r="J51" s="51">
        <v>17787.86</v>
      </c>
      <c r="K51" s="46" t="s">
        <v>187</v>
      </c>
      <c r="L51" s="21"/>
    </row>
    <row r="52" spans="1:12" x14ac:dyDescent="0.2">
      <c r="A52" t="s">
        <v>7</v>
      </c>
      <c r="B52" s="41">
        <v>40544</v>
      </c>
      <c r="C52" s="11">
        <v>26</v>
      </c>
      <c r="D52" s="38">
        <v>1500</v>
      </c>
      <c r="E52" s="46">
        <v>368213</v>
      </c>
      <c r="F52" s="46">
        <v>346483</v>
      </c>
      <c r="G52" s="17">
        <f>E52-F52</f>
        <v>21730</v>
      </c>
      <c r="H52" s="18">
        <f t="shared" si="1"/>
        <v>1.0627159196843712</v>
      </c>
      <c r="I52" s="51">
        <v>30106</v>
      </c>
      <c r="J52" s="51">
        <v>19732.66</v>
      </c>
      <c r="K52" s="46" t="s">
        <v>187</v>
      </c>
      <c r="L52" s="21"/>
    </row>
    <row r="53" spans="1:12" x14ac:dyDescent="0.2">
      <c r="A53" t="s">
        <v>97</v>
      </c>
      <c r="B53" s="41">
        <v>41275</v>
      </c>
      <c r="C53" s="11">
        <v>33</v>
      </c>
      <c r="D53" s="38">
        <v>1500</v>
      </c>
      <c r="E53" s="46">
        <v>511341</v>
      </c>
      <c r="F53" s="46">
        <v>481102</v>
      </c>
      <c r="G53" s="17"/>
      <c r="H53" s="18">
        <f t="shared" si="1"/>
        <v>1.0628536152416743</v>
      </c>
      <c r="I53" s="51">
        <v>41759</v>
      </c>
      <c r="J53" s="51">
        <v>29869.43</v>
      </c>
      <c r="K53" s="46" t="s">
        <v>187</v>
      </c>
      <c r="L53" s="21"/>
    </row>
    <row r="54" spans="1:12" x14ac:dyDescent="0.2">
      <c r="A54" s="1" t="s">
        <v>47</v>
      </c>
      <c r="B54" s="41">
        <v>40909</v>
      </c>
      <c r="C54" s="11">
        <v>27</v>
      </c>
      <c r="D54" s="38">
        <v>500</v>
      </c>
      <c r="E54" s="46">
        <v>147493</v>
      </c>
      <c r="F54" s="46">
        <v>123552</v>
      </c>
      <c r="G54" s="17"/>
      <c r="H54" s="18">
        <f t="shared" si="1"/>
        <v>1.1937726625226626</v>
      </c>
      <c r="I54" s="51">
        <v>7504</v>
      </c>
      <c r="J54" s="51">
        <v>12555.599999999999</v>
      </c>
      <c r="K54" s="46" t="s">
        <v>187</v>
      </c>
      <c r="L54" s="21"/>
    </row>
    <row r="55" spans="1:12" x14ac:dyDescent="0.2">
      <c r="A55" t="s">
        <v>116</v>
      </c>
      <c r="B55" s="41">
        <v>41640</v>
      </c>
      <c r="C55" s="11">
        <v>17</v>
      </c>
      <c r="D55" s="38">
        <v>900</v>
      </c>
      <c r="E55" s="46">
        <v>127409</v>
      </c>
      <c r="F55" s="46">
        <v>103106</v>
      </c>
      <c r="G55" s="17"/>
      <c r="H55" s="18">
        <f t="shared" si="1"/>
        <v>1.235708882121312</v>
      </c>
      <c r="I55" s="51">
        <v>8685</v>
      </c>
      <c r="J55" s="51">
        <v>8893.9399999999987</v>
      </c>
      <c r="K55" s="46" t="s">
        <v>187</v>
      </c>
      <c r="L55" s="21"/>
    </row>
    <row r="56" spans="1:12" x14ac:dyDescent="0.2">
      <c r="A56" s="30" t="s">
        <v>164</v>
      </c>
      <c r="B56" s="41">
        <v>42370</v>
      </c>
      <c r="C56" s="5">
        <v>32</v>
      </c>
      <c r="D56" s="47">
        <v>700</v>
      </c>
      <c r="E56" s="48">
        <v>183695</v>
      </c>
      <c r="F56" s="48">
        <v>194855</v>
      </c>
      <c r="H56" s="18">
        <f t="shared" si="1"/>
        <v>0.94272664288830155</v>
      </c>
      <c r="I56" s="51">
        <v>16188</v>
      </c>
      <c r="J56" s="51">
        <v>0</v>
      </c>
      <c r="K56" s="46" t="s">
        <v>187</v>
      </c>
      <c r="L56" s="21"/>
    </row>
    <row r="57" spans="1:12" x14ac:dyDescent="0.2">
      <c r="A57" s="30" t="s">
        <v>165</v>
      </c>
      <c r="B57" s="41">
        <v>42370</v>
      </c>
      <c r="C57" s="5">
        <v>19</v>
      </c>
      <c r="D57" s="47">
        <v>500</v>
      </c>
      <c r="E57" s="48">
        <v>135450</v>
      </c>
      <c r="F57" s="48">
        <v>132048</v>
      </c>
      <c r="H57" s="18">
        <f t="shared" si="1"/>
        <v>1.0257633587786259</v>
      </c>
      <c r="I57" s="51">
        <v>7079</v>
      </c>
      <c r="J57" s="51">
        <v>10553.88</v>
      </c>
      <c r="K57" s="46" t="s">
        <v>187</v>
      </c>
      <c r="L57" s="21"/>
    </row>
    <row r="58" spans="1:12" x14ac:dyDescent="0.2">
      <c r="A58" t="s">
        <v>117</v>
      </c>
      <c r="B58" s="41">
        <v>41640</v>
      </c>
      <c r="C58" s="11">
        <v>27</v>
      </c>
      <c r="D58" s="38">
        <v>1250</v>
      </c>
      <c r="E58" s="46">
        <v>414782</v>
      </c>
      <c r="F58" s="46">
        <v>367108</v>
      </c>
      <c r="G58" s="17"/>
      <c r="H58" s="18">
        <f t="shared" si="1"/>
        <v>1.1298636913387885</v>
      </c>
      <c r="I58" s="51">
        <v>34811</v>
      </c>
      <c r="J58" s="51">
        <v>16790.23</v>
      </c>
      <c r="K58" s="46" t="s">
        <v>187</v>
      </c>
      <c r="L58" s="21"/>
    </row>
    <row r="59" spans="1:12" x14ac:dyDescent="0.2">
      <c r="A59" s="1" t="s">
        <v>98</v>
      </c>
      <c r="B59" s="41">
        <v>41275</v>
      </c>
      <c r="C59" s="11">
        <v>25</v>
      </c>
      <c r="D59" s="38">
        <v>1250</v>
      </c>
      <c r="E59" s="46">
        <v>161063</v>
      </c>
      <c r="F59" s="46">
        <v>85606</v>
      </c>
      <c r="G59" s="17"/>
      <c r="H59" s="18">
        <f t="shared" si="1"/>
        <v>1.8814452258019299</v>
      </c>
      <c r="I59" s="51">
        <v>21212</v>
      </c>
      <c r="J59" s="51">
        <v>7212.44</v>
      </c>
      <c r="K59" s="46">
        <v>5495</v>
      </c>
      <c r="L59" s="21"/>
    </row>
    <row r="60" spans="1:12" x14ac:dyDescent="0.2">
      <c r="A60" s="30" t="s">
        <v>166</v>
      </c>
      <c r="B60" s="41">
        <v>42370</v>
      </c>
      <c r="C60" s="5">
        <v>28</v>
      </c>
      <c r="D60" s="47">
        <v>1500</v>
      </c>
      <c r="E60" s="48">
        <v>299756</v>
      </c>
      <c r="F60" s="48">
        <v>264716</v>
      </c>
      <c r="H60" s="18">
        <f t="shared" si="1"/>
        <v>1.1323682739237522</v>
      </c>
      <c r="I60" s="51">
        <v>28671</v>
      </c>
      <c r="J60" s="51">
        <v>11858.57</v>
      </c>
      <c r="K60" s="46" t="s">
        <v>187</v>
      </c>
      <c r="L60" s="21"/>
    </row>
    <row r="61" spans="1:12" x14ac:dyDescent="0.2">
      <c r="A61" s="1" t="s">
        <v>99</v>
      </c>
      <c r="B61" s="41">
        <v>41275</v>
      </c>
      <c r="C61" s="11">
        <v>17</v>
      </c>
      <c r="D61" s="38">
        <v>1000</v>
      </c>
      <c r="E61" s="46">
        <v>313069</v>
      </c>
      <c r="F61" s="46">
        <v>274894</v>
      </c>
      <c r="G61" s="17"/>
      <c r="H61" s="18">
        <f t="shared" si="1"/>
        <v>1.1388717105502484</v>
      </c>
      <c r="I61" s="51">
        <v>12016</v>
      </c>
      <c r="J61" s="51">
        <v>9486.86</v>
      </c>
      <c r="K61" s="46" t="s">
        <v>187</v>
      </c>
      <c r="L61" s="21"/>
    </row>
    <row r="62" spans="1:12" x14ac:dyDescent="0.2">
      <c r="A62" s="29" t="s">
        <v>167</v>
      </c>
      <c r="B62" s="41">
        <v>42370</v>
      </c>
      <c r="C62" s="5">
        <v>43</v>
      </c>
      <c r="D62" s="47">
        <v>5500</v>
      </c>
      <c r="E62" s="48">
        <v>2228429</v>
      </c>
      <c r="F62" s="48">
        <v>2140788</v>
      </c>
      <c r="H62" s="18">
        <f t="shared" si="1"/>
        <v>1.0409386637070088</v>
      </c>
      <c r="I62" s="51">
        <v>182550</v>
      </c>
      <c r="J62" s="51">
        <v>79018.880000000005</v>
      </c>
      <c r="K62" s="46" t="s">
        <v>187</v>
      </c>
      <c r="L62" s="21"/>
    </row>
    <row r="63" spans="1:12" x14ac:dyDescent="0.2">
      <c r="A63" s="30" t="s">
        <v>168</v>
      </c>
      <c r="B63" s="41">
        <v>42370</v>
      </c>
      <c r="C63" s="5">
        <v>24</v>
      </c>
      <c r="D63" s="47">
        <v>600</v>
      </c>
      <c r="E63" s="48">
        <v>222342</v>
      </c>
      <c r="F63" s="48">
        <v>200485</v>
      </c>
      <c r="H63" s="18">
        <f t="shared" si="1"/>
        <v>1.1090206249844128</v>
      </c>
      <c r="I63" s="51">
        <v>12926</v>
      </c>
      <c r="J63" s="51">
        <v>10672.71</v>
      </c>
      <c r="K63" s="46" t="s">
        <v>187</v>
      </c>
      <c r="L63" s="21"/>
    </row>
    <row r="64" spans="1:12" x14ac:dyDescent="0.2">
      <c r="A64" s="25" t="s">
        <v>148</v>
      </c>
      <c r="B64" s="41">
        <v>42005</v>
      </c>
      <c r="C64" s="11">
        <v>17</v>
      </c>
      <c r="D64" s="38">
        <v>800</v>
      </c>
      <c r="E64" s="46">
        <v>162840</v>
      </c>
      <c r="F64" s="46">
        <v>126779</v>
      </c>
      <c r="G64" s="17"/>
      <c r="H64" s="18">
        <f t="shared" si="1"/>
        <v>1.2844398520259666</v>
      </c>
      <c r="I64" s="51">
        <v>10443</v>
      </c>
      <c r="J64" s="51">
        <v>9486.86</v>
      </c>
      <c r="K64" s="46" t="s">
        <v>187</v>
      </c>
      <c r="L64" s="21"/>
    </row>
    <row r="65" spans="1:12" x14ac:dyDescent="0.2">
      <c r="A65" s="1" t="s">
        <v>100</v>
      </c>
      <c r="B65" s="41">
        <v>41275</v>
      </c>
      <c r="C65" s="11">
        <v>28</v>
      </c>
      <c r="D65" s="38">
        <v>500</v>
      </c>
      <c r="E65" s="46">
        <v>166299</v>
      </c>
      <c r="F65" s="46">
        <v>95414</v>
      </c>
      <c r="G65" s="17"/>
      <c r="H65" s="18">
        <f t="shared" si="1"/>
        <v>1.742920326157587</v>
      </c>
      <c r="I65" s="51">
        <v>10605</v>
      </c>
      <c r="J65" s="51">
        <v>14823.21</v>
      </c>
      <c r="K65" s="46" t="s">
        <v>187</v>
      </c>
      <c r="L65" s="21"/>
    </row>
    <row r="66" spans="1:12" x14ac:dyDescent="0.2">
      <c r="A66" t="s">
        <v>8</v>
      </c>
      <c r="B66" s="41">
        <v>40544</v>
      </c>
      <c r="C66" s="11">
        <v>22</v>
      </c>
      <c r="D66" s="38">
        <v>1000</v>
      </c>
      <c r="E66" s="46">
        <v>313302</v>
      </c>
      <c r="F66" s="46">
        <v>248413</v>
      </c>
      <c r="G66" s="17">
        <f>E66-F66</f>
        <v>64889</v>
      </c>
      <c r="H66" s="18">
        <f t="shared" si="1"/>
        <v>1.2612141876632865</v>
      </c>
      <c r="I66" s="51">
        <v>17744</v>
      </c>
      <c r="J66" s="51">
        <v>10079.789999999999</v>
      </c>
      <c r="K66" s="46" t="s">
        <v>187</v>
      </c>
      <c r="L66" s="21"/>
    </row>
    <row r="67" spans="1:12" x14ac:dyDescent="0.2">
      <c r="A67" t="s">
        <v>101</v>
      </c>
      <c r="B67" s="41">
        <v>41275</v>
      </c>
      <c r="C67" s="11">
        <v>27</v>
      </c>
      <c r="D67" s="38">
        <v>3500</v>
      </c>
      <c r="E67" s="46">
        <v>1023785</v>
      </c>
      <c r="F67" s="46">
        <v>957145</v>
      </c>
      <c r="G67" s="17"/>
      <c r="H67" s="18">
        <f t="shared" si="1"/>
        <v>1.0696237247230043</v>
      </c>
      <c r="I67" s="51">
        <v>82447</v>
      </c>
      <c r="J67" s="51">
        <v>41003.100000000006</v>
      </c>
      <c r="K67" s="46" t="s">
        <v>187</v>
      </c>
      <c r="L67" s="21"/>
    </row>
    <row r="68" spans="1:12" x14ac:dyDescent="0.2">
      <c r="A68" s="1" t="s">
        <v>48</v>
      </c>
      <c r="B68" s="41">
        <v>40909</v>
      </c>
      <c r="C68" s="11">
        <v>28</v>
      </c>
      <c r="D68" s="38">
        <v>1200</v>
      </c>
      <c r="E68" s="46">
        <v>360491</v>
      </c>
      <c r="F68" s="46">
        <v>417284</v>
      </c>
      <c r="G68" s="17"/>
      <c r="H68" s="18">
        <f t="shared" si="1"/>
        <v>0.86389844805935523</v>
      </c>
      <c r="I68" s="51">
        <v>31131</v>
      </c>
      <c r="J68" s="51">
        <v>16602</v>
      </c>
      <c r="K68" s="46" t="s">
        <v>187</v>
      </c>
      <c r="L68" s="21"/>
    </row>
    <row r="69" spans="1:12" x14ac:dyDescent="0.2">
      <c r="A69" t="s">
        <v>9</v>
      </c>
      <c r="B69" s="41">
        <v>40544</v>
      </c>
      <c r="C69" s="11">
        <v>23</v>
      </c>
      <c r="D69" s="38">
        <v>3500</v>
      </c>
      <c r="E69" s="46">
        <v>557425</v>
      </c>
      <c r="F69" s="46">
        <v>555090</v>
      </c>
      <c r="G69" s="17">
        <f>E69-F69</f>
        <v>2335</v>
      </c>
      <c r="H69" s="18">
        <f t="shared" si="1"/>
        <v>1.004206525068007</v>
      </c>
      <c r="I69" s="51">
        <v>56569</v>
      </c>
      <c r="J69" s="51">
        <v>11265.65</v>
      </c>
      <c r="K69" s="46">
        <v>16422</v>
      </c>
      <c r="L69" s="21"/>
    </row>
    <row r="70" spans="1:12" x14ac:dyDescent="0.2">
      <c r="A70" s="32" t="s">
        <v>181</v>
      </c>
      <c r="B70" s="41">
        <v>42005</v>
      </c>
      <c r="C70" s="11">
        <v>14</v>
      </c>
      <c r="D70" s="38">
        <v>5000</v>
      </c>
      <c r="E70" s="46">
        <v>0</v>
      </c>
      <c r="F70" s="46">
        <v>26930</v>
      </c>
      <c r="G70" s="17"/>
      <c r="H70" s="18">
        <f t="shared" ref="H70:H101" si="2">E70/F70</f>
        <v>0</v>
      </c>
      <c r="I70" s="51">
        <v>38906</v>
      </c>
      <c r="J70" s="51">
        <v>0</v>
      </c>
      <c r="K70" s="46" t="s">
        <v>187</v>
      </c>
      <c r="L70" s="21"/>
    </row>
    <row r="71" spans="1:12" s="10" customFormat="1" x14ac:dyDescent="0.2">
      <c r="A71" t="s">
        <v>118</v>
      </c>
      <c r="B71" s="41">
        <v>41640</v>
      </c>
      <c r="C71" s="11">
        <v>32</v>
      </c>
      <c r="D71" s="38">
        <v>2500</v>
      </c>
      <c r="E71" s="46">
        <v>712960</v>
      </c>
      <c r="F71" s="46">
        <v>667362</v>
      </c>
      <c r="G71" s="17"/>
      <c r="H71" s="18">
        <f t="shared" si="2"/>
        <v>1.0683257362570839</v>
      </c>
      <c r="I71" s="51">
        <v>57161</v>
      </c>
      <c r="J71" s="51">
        <v>27921.870000000003</v>
      </c>
      <c r="K71" s="46" t="s">
        <v>187</v>
      </c>
      <c r="L71" s="21"/>
    </row>
    <row r="72" spans="1:12" x14ac:dyDescent="0.2">
      <c r="A72" t="s">
        <v>14</v>
      </c>
      <c r="B72" s="41">
        <v>40544</v>
      </c>
      <c r="C72" s="11">
        <v>22</v>
      </c>
      <c r="D72" s="38">
        <v>1500</v>
      </c>
      <c r="E72" s="46">
        <v>252543</v>
      </c>
      <c r="F72" s="46">
        <v>238501</v>
      </c>
      <c r="G72" s="17">
        <f>E72-F72</f>
        <v>14042</v>
      </c>
      <c r="H72" s="18">
        <f t="shared" si="2"/>
        <v>1.0588760634127321</v>
      </c>
      <c r="I72" s="51">
        <v>25656</v>
      </c>
      <c r="J72" s="51">
        <v>15672.900000000001</v>
      </c>
      <c r="K72" s="46" t="s">
        <v>187</v>
      </c>
      <c r="L72" s="21"/>
    </row>
    <row r="73" spans="1:12" x14ac:dyDescent="0.2">
      <c r="A73" t="s">
        <v>119</v>
      </c>
      <c r="B73" s="41">
        <v>41640</v>
      </c>
      <c r="C73" s="11">
        <v>24</v>
      </c>
      <c r="D73" s="38">
        <v>500</v>
      </c>
      <c r="E73" s="46">
        <v>205484</v>
      </c>
      <c r="F73" s="46">
        <v>112887</v>
      </c>
      <c r="G73" s="17"/>
      <c r="H73" s="18">
        <f t="shared" si="2"/>
        <v>1.8202627406167229</v>
      </c>
      <c r="I73" s="51">
        <v>8868</v>
      </c>
      <c r="J73" s="51">
        <v>13044.42</v>
      </c>
      <c r="K73" s="46" t="s">
        <v>187</v>
      </c>
      <c r="L73" s="21"/>
    </row>
    <row r="74" spans="1:12" x14ac:dyDescent="0.2">
      <c r="A74" t="s">
        <v>15</v>
      </c>
      <c r="B74" s="41">
        <v>40179</v>
      </c>
      <c r="C74" s="11">
        <v>16</v>
      </c>
      <c r="D74" s="38">
        <v>1000</v>
      </c>
      <c r="E74" s="46">
        <v>157292</v>
      </c>
      <c r="F74" s="46">
        <v>50079</v>
      </c>
      <c r="G74" s="17">
        <f>E74-F74</f>
        <v>107213</v>
      </c>
      <c r="H74" s="18">
        <f t="shared" si="2"/>
        <v>3.1408774136863755</v>
      </c>
      <c r="I74" s="51">
        <v>10877</v>
      </c>
      <c r="J74" s="51">
        <v>9486.8599999999988</v>
      </c>
      <c r="K74" s="46" t="s">
        <v>187</v>
      </c>
      <c r="L74" s="21"/>
    </row>
    <row r="75" spans="1:12" x14ac:dyDescent="0.2">
      <c r="A75" t="s">
        <v>102</v>
      </c>
      <c r="B75" s="41">
        <v>41275</v>
      </c>
      <c r="C75" s="11">
        <v>33</v>
      </c>
      <c r="D75" s="38">
        <v>2000</v>
      </c>
      <c r="E75" s="46">
        <v>715392</v>
      </c>
      <c r="F75" s="46">
        <v>653390</v>
      </c>
      <c r="G75" s="17"/>
      <c r="H75" s="18">
        <f t="shared" si="2"/>
        <v>1.0948927899110792</v>
      </c>
      <c r="I75" s="51">
        <v>50901</v>
      </c>
      <c r="J75" s="51">
        <v>16009.07</v>
      </c>
      <c r="K75" s="46" t="s">
        <v>187</v>
      </c>
      <c r="L75" s="21"/>
    </row>
    <row r="76" spans="1:12" x14ac:dyDescent="0.2">
      <c r="A76" s="1" t="s">
        <v>49</v>
      </c>
      <c r="B76" s="41">
        <v>40909</v>
      </c>
      <c r="C76" s="11">
        <v>16</v>
      </c>
      <c r="D76" s="38">
        <v>600</v>
      </c>
      <c r="E76" s="46">
        <v>102513</v>
      </c>
      <c r="F76" s="46">
        <v>93988</v>
      </c>
      <c r="G76" s="17">
        <f>E76-F76</f>
        <v>8525</v>
      </c>
      <c r="H76" s="18">
        <f t="shared" si="2"/>
        <v>1.0907030684768269</v>
      </c>
      <c r="I76" s="51">
        <v>6226</v>
      </c>
      <c r="J76" s="51">
        <v>7885.9500000000007</v>
      </c>
      <c r="K76" s="46" t="s">
        <v>187</v>
      </c>
      <c r="L76" s="21"/>
    </row>
    <row r="77" spans="1:12" x14ac:dyDescent="0.2">
      <c r="A77" s="1" t="s">
        <v>103</v>
      </c>
      <c r="B77" s="41">
        <v>41275</v>
      </c>
      <c r="C77" s="11">
        <v>36</v>
      </c>
      <c r="D77" s="38">
        <v>1500</v>
      </c>
      <c r="E77" s="46">
        <v>473331</v>
      </c>
      <c r="F77" s="46">
        <v>390283</v>
      </c>
      <c r="G77" s="17">
        <f>E77-F77</f>
        <v>83048</v>
      </c>
      <c r="H77" s="18">
        <f t="shared" si="2"/>
        <v>1.2127891811839102</v>
      </c>
      <c r="I77" s="51">
        <v>36129</v>
      </c>
      <c r="J77" s="51">
        <v>32492.640000000003</v>
      </c>
      <c r="K77" s="46" t="s">
        <v>187</v>
      </c>
      <c r="L77" s="21"/>
    </row>
    <row r="78" spans="1:12" x14ac:dyDescent="0.2">
      <c r="A78" s="30" t="s">
        <v>169</v>
      </c>
      <c r="B78" s="41">
        <v>42370</v>
      </c>
      <c r="C78" s="5">
        <v>36</v>
      </c>
      <c r="D78" s="47">
        <v>3000</v>
      </c>
      <c r="E78" s="48">
        <v>785306</v>
      </c>
      <c r="F78" s="48">
        <v>908252</v>
      </c>
      <c r="H78" s="18">
        <f t="shared" si="2"/>
        <v>0.8646344847024835</v>
      </c>
      <c r="I78" s="51">
        <v>59060</v>
      </c>
      <c r="J78" s="51">
        <v>21093.09</v>
      </c>
      <c r="K78" s="46">
        <v>8338</v>
      </c>
      <c r="L78" s="21"/>
    </row>
    <row r="79" spans="1:12" x14ac:dyDescent="0.2">
      <c r="A79" t="s">
        <v>120</v>
      </c>
      <c r="B79" s="41">
        <v>41640</v>
      </c>
      <c r="C79" s="11">
        <v>21</v>
      </c>
      <c r="D79" s="38">
        <v>2000</v>
      </c>
      <c r="E79" s="46">
        <v>329089</v>
      </c>
      <c r="F79" s="46">
        <v>262493</v>
      </c>
      <c r="G79" s="17"/>
      <c r="H79" s="18">
        <f t="shared" si="2"/>
        <v>1.2537058131073973</v>
      </c>
      <c r="I79" s="51">
        <v>26735</v>
      </c>
      <c r="J79" s="51">
        <v>14987.26</v>
      </c>
      <c r="K79" s="46" t="s">
        <v>187</v>
      </c>
      <c r="L79" s="21"/>
    </row>
    <row r="80" spans="1:12" x14ac:dyDescent="0.2">
      <c r="A80" s="1" t="s">
        <v>50</v>
      </c>
      <c r="B80" s="41">
        <v>40909</v>
      </c>
      <c r="C80" s="11">
        <v>15</v>
      </c>
      <c r="D80" s="38">
        <v>500</v>
      </c>
      <c r="E80" s="46">
        <v>66719</v>
      </c>
      <c r="F80" s="46">
        <v>33862</v>
      </c>
      <c r="G80" s="17">
        <f t="shared" ref="G80:G89" si="3">E80-F80</f>
        <v>32857</v>
      </c>
      <c r="H80" s="18">
        <f t="shared" si="2"/>
        <v>1.9703207134841416</v>
      </c>
      <c r="I80" s="51">
        <v>5700</v>
      </c>
      <c r="J80" s="51">
        <v>7115.1500000000005</v>
      </c>
      <c r="K80" s="46" t="s">
        <v>187</v>
      </c>
      <c r="L80" s="21"/>
    </row>
    <row r="81" spans="1:12" x14ac:dyDescent="0.2">
      <c r="A81" t="s">
        <v>16</v>
      </c>
      <c r="B81" s="41">
        <v>40179</v>
      </c>
      <c r="C81" s="11">
        <v>25</v>
      </c>
      <c r="D81" s="38">
        <v>500</v>
      </c>
      <c r="E81" s="46">
        <v>68223</v>
      </c>
      <c r="F81" s="46">
        <v>67846</v>
      </c>
      <c r="G81" s="17">
        <f t="shared" si="3"/>
        <v>377</v>
      </c>
      <c r="H81" s="18">
        <f t="shared" si="2"/>
        <v>1.0055567019426348</v>
      </c>
      <c r="I81" s="51">
        <v>8509</v>
      </c>
      <c r="J81" s="51">
        <v>9486.8599999999988</v>
      </c>
      <c r="K81" s="46" t="s">
        <v>187</v>
      </c>
      <c r="L81" s="21"/>
    </row>
    <row r="82" spans="1:12" x14ac:dyDescent="0.2">
      <c r="A82" s="16" t="s">
        <v>149</v>
      </c>
      <c r="B82" s="41">
        <v>42005</v>
      </c>
      <c r="C82" s="11">
        <v>8</v>
      </c>
      <c r="D82" s="38">
        <v>1250</v>
      </c>
      <c r="E82" s="46">
        <v>106352</v>
      </c>
      <c r="F82" s="46">
        <v>102958</v>
      </c>
      <c r="G82" s="17">
        <f t="shared" si="3"/>
        <v>3394</v>
      </c>
      <c r="H82" s="18">
        <f t="shared" si="2"/>
        <v>1.0329648983080479</v>
      </c>
      <c r="I82" s="51">
        <v>6420</v>
      </c>
      <c r="J82" s="51">
        <v>2964.65</v>
      </c>
      <c r="K82" s="46" t="s">
        <v>187</v>
      </c>
      <c r="L82" s="21"/>
    </row>
    <row r="83" spans="1:12" x14ac:dyDescent="0.2">
      <c r="A83" s="28" t="s">
        <v>182</v>
      </c>
      <c r="B83" s="41">
        <v>41275</v>
      </c>
      <c r="C83" s="11">
        <v>24</v>
      </c>
      <c r="D83" s="38">
        <v>700</v>
      </c>
      <c r="E83" s="46">
        <v>151278</v>
      </c>
      <c r="F83" s="46">
        <v>158572</v>
      </c>
      <c r="G83" s="17">
        <f t="shared" si="3"/>
        <v>-7294</v>
      </c>
      <c r="H83" s="18">
        <f t="shared" si="2"/>
        <v>0.95400196756047728</v>
      </c>
      <c r="I83" s="51">
        <v>13950</v>
      </c>
      <c r="J83" s="51">
        <v>9575.7999999999993</v>
      </c>
      <c r="K83" s="46" t="s">
        <v>187</v>
      </c>
      <c r="L83" s="21"/>
    </row>
    <row r="84" spans="1:12" x14ac:dyDescent="0.2">
      <c r="A84" t="s">
        <v>105</v>
      </c>
      <c r="B84" s="41">
        <v>41275</v>
      </c>
      <c r="C84" s="11">
        <v>38</v>
      </c>
      <c r="D84" s="38">
        <v>2000</v>
      </c>
      <c r="E84" s="46">
        <v>694709</v>
      </c>
      <c r="F84" s="46">
        <v>706137</v>
      </c>
      <c r="G84" s="17">
        <f t="shared" si="3"/>
        <v>-11428</v>
      </c>
      <c r="H84" s="18">
        <f t="shared" si="2"/>
        <v>0.98381617164941082</v>
      </c>
      <c r="I84" s="51">
        <v>65839</v>
      </c>
      <c r="J84" s="51">
        <v>28399.939999999995</v>
      </c>
      <c r="K84" s="46">
        <v>3244</v>
      </c>
      <c r="L84" s="21"/>
    </row>
    <row r="85" spans="1:12" x14ac:dyDescent="0.2">
      <c r="A85" t="s">
        <v>121</v>
      </c>
      <c r="B85" s="41">
        <v>41640</v>
      </c>
      <c r="C85" s="11">
        <v>51</v>
      </c>
      <c r="D85" s="38">
        <v>2500</v>
      </c>
      <c r="E85" s="46">
        <v>1326230</v>
      </c>
      <c r="F85" s="46">
        <v>1189223</v>
      </c>
      <c r="G85" s="17">
        <f t="shared" si="3"/>
        <v>137007</v>
      </c>
      <c r="H85" s="18">
        <f t="shared" si="2"/>
        <v>1.1152071562692616</v>
      </c>
      <c r="I85" s="51">
        <v>90743</v>
      </c>
      <c r="J85" s="51">
        <v>45173.760000000002</v>
      </c>
      <c r="K85" s="46" t="s">
        <v>187</v>
      </c>
      <c r="L85" s="21"/>
    </row>
    <row r="86" spans="1:12" x14ac:dyDescent="0.2">
      <c r="A86" t="s">
        <v>122</v>
      </c>
      <c r="B86" s="41">
        <v>41640</v>
      </c>
      <c r="C86" s="11">
        <v>47</v>
      </c>
      <c r="D86" s="38">
        <v>5000</v>
      </c>
      <c r="E86" s="46">
        <v>2606445</v>
      </c>
      <c r="F86" s="46">
        <v>2020897</v>
      </c>
      <c r="G86" s="17">
        <f t="shared" si="3"/>
        <v>585548</v>
      </c>
      <c r="H86" s="18">
        <f t="shared" si="2"/>
        <v>1.289746582829308</v>
      </c>
      <c r="I86" s="51">
        <v>181205</v>
      </c>
      <c r="J86" s="51">
        <v>155024.78999999998</v>
      </c>
      <c r="K86" s="46" t="s">
        <v>187</v>
      </c>
      <c r="L86" s="21"/>
    </row>
    <row r="87" spans="1:12" x14ac:dyDescent="0.2">
      <c r="A87" t="s">
        <v>123</v>
      </c>
      <c r="B87" s="41">
        <v>41640</v>
      </c>
      <c r="C87" s="11">
        <v>33</v>
      </c>
      <c r="D87" s="38">
        <v>1250</v>
      </c>
      <c r="E87" s="46">
        <v>329458</v>
      </c>
      <c r="F87" s="46">
        <v>321944</v>
      </c>
      <c r="G87" s="17">
        <f t="shared" si="3"/>
        <v>7514</v>
      </c>
      <c r="H87" s="18">
        <f t="shared" si="2"/>
        <v>1.0233394627637105</v>
      </c>
      <c r="I87" s="51">
        <v>28674</v>
      </c>
      <c r="J87" s="51">
        <v>18354.45</v>
      </c>
      <c r="K87" s="46" t="s">
        <v>187</v>
      </c>
      <c r="L87" s="21"/>
    </row>
    <row r="88" spans="1:12" x14ac:dyDescent="0.2">
      <c r="A88" t="s">
        <v>106</v>
      </c>
      <c r="B88" s="41">
        <v>41275</v>
      </c>
      <c r="C88" s="11">
        <v>22</v>
      </c>
      <c r="D88" s="38">
        <v>3200</v>
      </c>
      <c r="E88" s="46">
        <v>696342</v>
      </c>
      <c r="F88" s="46">
        <v>678123</v>
      </c>
      <c r="G88" s="17">
        <f t="shared" si="3"/>
        <v>18219</v>
      </c>
      <c r="H88" s="18">
        <f t="shared" si="2"/>
        <v>1.0268668073491092</v>
      </c>
      <c r="I88" s="51">
        <v>64398</v>
      </c>
      <c r="J88" s="51">
        <v>28465.45</v>
      </c>
      <c r="K88" s="46" t="s">
        <v>187</v>
      </c>
      <c r="L88" s="21"/>
    </row>
    <row r="89" spans="1:12" x14ac:dyDescent="0.2">
      <c r="A89" t="s">
        <v>17</v>
      </c>
      <c r="B89" s="41">
        <v>40179</v>
      </c>
      <c r="C89" s="11">
        <v>26</v>
      </c>
      <c r="D89" s="38">
        <v>1000</v>
      </c>
      <c r="E89" s="46">
        <v>454876</v>
      </c>
      <c r="F89" s="46">
        <v>330226</v>
      </c>
      <c r="G89" s="17">
        <f t="shared" si="3"/>
        <v>124650</v>
      </c>
      <c r="H89" s="18">
        <f t="shared" si="2"/>
        <v>1.3774687638162955</v>
      </c>
      <c r="I89" s="51">
        <v>19190</v>
      </c>
      <c r="J89" s="51">
        <v>17893.53</v>
      </c>
      <c r="K89" s="46" t="s">
        <v>187</v>
      </c>
      <c r="L89" s="21"/>
    </row>
    <row r="90" spans="1:12" x14ac:dyDescent="0.2">
      <c r="A90" s="30" t="s">
        <v>170</v>
      </c>
      <c r="B90" s="41">
        <v>42370</v>
      </c>
      <c r="C90" s="5">
        <v>19</v>
      </c>
      <c r="D90" s="47">
        <v>900</v>
      </c>
      <c r="E90" s="48">
        <v>190272</v>
      </c>
      <c r="F90" s="48">
        <v>167825</v>
      </c>
      <c r="H90" s="18">
        <f t="shared" si="2"/>
        <v>1.1337524206762997</v>
      </c>
      <c r="I90" s="51">
        <v>10674</v>
      </c>
      <c r="J90" s="51">
        <v>11546.44</v>
      </c>
      <c r="K90" s="46" t="s">
        <v>187</v>
      </c>
      <c r="L90" s="21"/>
    </row>
    <row r="91" spans="1:12" x14ac:dyDescent="0.2">
      <c r="A91" s="1" t="s">
        <v>51</v>
      </c>
      <c r="B91" s="41">
        <v>40909</v>
      </c>
      <c r="C91" s="11">
        <v>17</v>
      </c>
      <c r="D91" s="38">
        <v>1000</v>
      </c>
      <c r="E91" s="46">
        <v>297609</v>
      </c>
      <c r="F91" s="46">
        <v>197039</v>
      </c>
      <c r="G91" s="17">
        <f>E91-F91</f>
        <v>100570</v>
      </c>
      <c r="H91" s="18">
        <f t="shared" si="2"/>
        <v>1.5104065692578628</v>
      </c>
      <c r="I91" s="51">
        <v>15089</v>
      </c>
      <c r="J91" s="51">
        <v>13044.42</v>
      </c>
      <c r="K91" s="46" t="s">
        <v>187</v>
      </c>
      <c r="L91" s="21"/>
    </row>
    <row r="92" spans="1:12" x14ac:dyDescent="0.2">
      <c r="A92" s="27" t="s">
        <v>171</v>
      </c>
      <c r="B92" s="41">
        <v>42370</v>
      </c>
      <c r="C92" s="5">
        <v>30</v>
      </c>
      <c r="D92" s="47">
        <v>1300</v>
      </c>
      <c r="E92" s="48">
        <v>346501</v>
      </c>
      <c r="F92" s="48">
        <v>435777</v>
      </c>
      <c r="H92" s="18">
        <f t="shared" si="2"/>
        <v>0.79513374960128691</v>
      </c>
      <c r="I92" s="51">
        <v>34491</v>
      </c>
      <c r="J92" s="51">
        <v>12555.56</v>
      </c>
      <c r="K92" s="46" t="s">
        <v>187</v>
      </c>
      <c r="L92" s="21"/>
    </row>
    <row r="93" spans="1:12" x14ac:dyDescent="0.2">
      <c r="A93" s="1" t="s">
        <v>52</v>
      </c>
      <c r="B93" s="41">
        <v>40909</v>
      </c>
      <c r="C93" s="11">
        <v>28</v>
      </c>
      <c r="D93" s="38">
        <v>900</v>
      </c>
      <c r="E93" s="46">
        <v>376903</v>
      </c>
      <c r="F93" s="46">
        <v>292557</v>
      </c>
      <c r="G93" s="17">
        <f>E93-F93</f>
        <v>84346</v>
      </c>
      <c r="H93" s="18">
        <f t="shared" si="2"/>
        <v>1.2883062104136971</v>
      </c>
      <c r="I93" s="51">
        <v>21145</v>
      </c>
      <c r="J93" s="51">
        <v>15093.62</v>
      </c>
      <c r="K93" s="46" t="s">
        <v>187</v>
      </c>
      <c r="L93" s="21"/>
    </row>
    <row r="94" spans="1:12" x14ac:dyDescent="0.2">
      <c r="A94" s="1" t="s">
        <v>53</v>
      </c>
      <c r="B94" s="41">
        <v>40909</v>
      </c>
      <c r="C94" s="11">
        <v>17</v>
      </c>
      <c r="D94" s="38">
        <v>500</v>
      </c>
      <c r="E94" s="46">
        <v>88640</v>
      </c>
      <c r="F94" s="46">
        <v>62477</v>
      </c>
      <c r="G94" s="17">
        <f>E94-F94</f>
        <v>26163</v>
      </c>
      <c r="H94" s="18">
        <f t="shared" si="2"/>
        <v>1.4187621044544392</v>
      </c>
      <c r="I94" s="51">
        <v>7039</v>
      </c>
      <c r="J94" s="51">
        <v>7708.07</v>
      </c>
      <c r="K94" s="46" t="s">
        <v>187</v>
      </c>
      <c r="L94" s="21"/>
    </row>
    <row r="95" spans="1:12" x14ac:dyDescent="0.2">
      <c r="A95" s="16" t="s">
        <v>150</v>
      </c>
      <c r="B95" s="41">
        <v>42005</v>
      </c>
      <c r="C95" s="11">
        <v>31</v>
      </c>
      <c r="D95" s="38">
        <v>1250</v>
      </c>
      <c r="E95" s="46">
        <v>364911</v>
      </c>
      <c r="F95" s="46">
        <v>419015</v>
      </c>
      <c r="G95" s="17">
        <f>E95-F95</f>
        <v>-54104</v>
      </c>
      <c r="H95" s="18">
        <f t="shared" si="2"/>
        <v>0.87087813085450405</v>
      </c>
      <c r="I95" s="51">
        <v>26218</v>
      </c>
      <c r="J95" s="51">
        <v>14823.210000000001</v>
      </c>
      <c r="K95" s="46" t="s">
        <v>187</v>
      </c>
      <c r="L95" s="21"/>
    </row>
    <row r="96" spans="1:12" x14ac:dyDescent="0.2">
      <c r="A96" t="s">
        <v>124</v>
      </c>
      <c r="B96" s="41">
        <v>41640</v>
      </c>
      <c r="C96" s="11">
        <v>28</v>
      </c>
      <c r="D96" s="38">
        <v>1000</v>
      </c>
      <c r="E96" s="46">
        <v>542124</v>
      </c>
      <c r="F96" s="46">
        <v>495156</v>
      </c>
      <c r="G96" s="17">
        <f>E96-F96</f>
        <v>46968</v>
      </c>
      <c r="H96" s="18">
        <f t="shared" si="2"/>
        <v>1.0948549548021229</v>
      </c>
      <c r="I96" s="51">
        <v>22105</v>
      </c>
      <c r="J96" s="51">
        <v>14230.29</v>
      </c>
      <c r="K96" s="46" t="s">
        <v>187</v>
      </c>
      <c r="L96" s="21"/>
    </row>
    <row r="97" spans="1:12" x14ac:dyDescent="0.2">
      <c r="A97" s="30" t="s">
        <v>172</v>
      </c>
      <c r="B97" s="41">
        <v>42370</v>
      </c>
      <c r="C97" s="5">
        <v>22</v>
      </c>
      <c r="D97" s="47">
        <v>1000</v>
      </c>
      <c r="E97" s="48">
        <v>282446</v>
      </c>
      <c r="F97" s="48">
        <v>258682</v>
      </c>
      <c r="H97" s="18">
        <f t="shared" si="2"/>
        <v>1.0918656883741427</v>
      </c>
      <c r="I97" s="51">
        <v>18036</v>
      </c>
      <c r="J97" s="51">
        <v>16738.309999999998</v>
      </c>
      <c r="K97" s="46" t="s">
        <v>187</v>
      </c>
      <c r="L97" s="21"/>
    </row>
    <row r="98" spans="1:12" x14ac:dyDescent="0.2">
      <c r="A98" s="1" t="s">
        <v>107</v>
      </c>
      <c r="B98" s="41">
        <v>41275</v>
      </c>
      <c r="C98" s="11">
        <v>24</v>
      </c>
      <c r="D98" s="38">
        <v>2000</v>
      </c>
      <c r="E98" s="46">
        <v>559412</v>
      </c>
      <c r="F98" s="46">
        <v>479948</v>
      </c>
      <c r="G98" s="17">
        <f t="shared" ref="G98:G104" si="4">E98-F98</f>
        <v>79464</v>
      </c>
      <c r="H98" s="18">
        <f t="shared" si="2"/>
        <v>1.1655679365264571</v>
      </c>
      <c r="I98" s="51">
        <v>40287</v>
      </c>
      <c r="J98" s="51">
        <v>21086.959999999999</v>
      </c>
      <c r="K98" s="46" t="s">
        <v>187</v>
      </c>
      <c r="L98" s="21"/>
    </row>
    <row r="99" spans="1:12" x14ac:dyDescent="0.2">
      <c r="A99" s="27" t="s">
        <v>151</v>
      </c>
      <c r="B99" s="41">
        <v>42005</v>
      </c>
      <c r="C99" s="11">
        <v>29</v>
      </c>
      <c r="D99" s="38">
        <v>900</v>
      </c>
      <c r="E99" s="46">
        <v>314892</v>
      </c>
      <c r="F99" s="46">
        <v>253153</v>
      </c>
      <c r="G99" s="17">
        <f t="shared" si="4"/>
        <v>61739</v>
      </c>
      <c r="H99" s="18">
        <f t="shared" si="2"/>
        <v>1.2438801831303599</v>
      </c>
      <c r="I99" s="51">
        <v>21267</v>
      </c>
      <c r="J99" s="51">
        <v>16438.96</v>
      </c>
      <c r="K99" s="46" t="s">
        <v>187</v>
      </c>
      <c r="L99" s="21"/>
    </row>
    <row r="100" spans="1:12" x14ac:dyDescent="0.2">
      <c r="A100" s="27" t="s">
        <v>152</v>
      </c>
      <c r="B100" s="41">
        <v>42005</v>
      </c>
      <c r="C100" s="11">
        <v>28</v>
      </c>
      <c r="D100" s="38">
        <v>800</v>
      </c>
      <c r="E100" s="46">
        <v>134233</v>
      </c>
      <c r="F100" s="46">
        <v>157326</v>
      </c>
      <c r="G100" s="17">
        <f t="shared" si="4"/>
        <v>-23093</v>
      </c>
      <c r="H100" s="18">
        <f t="shared" si="2"/>
        <v>0.85321561598210083</v>
      </c>
      <c r="I100" s="51">
        <v>15585</v>
      </c>
      <c r="J100" s="51">
        <v>14823.21</v>
      </c>
      <c r="K100" s="46" t="s">
        <v>187</v>
      </c>
      <c r="L100" s="21"/>
    </row>
    <row r="101" spans="1:12" x14ac:dyDescent="0.2">
      <c r="A101" s="27" t="s">
        <v>153</v>
      </c>
      <c r="B101" s="41">
        <v>42005</v>
      </c>
      <c r="C101" s="11">
        <v>22</v>
      </c>
      <c r="D101" s="38">
        <v>600</v>
      </c>
      <c r="E101" s="46">
        <v>194612</v>
      </c>
      <c r="F101" s="46">
        <v>150942</v>
      </c>
      <c r="G101" s="17">
        <f t="shared" si="4"/>
        <v>43670</v>
      </c>
      <c r="H101" s="18">
        <f t="shared" si="2"/>
        <v>1.2893164261769421</v>
      </c>
      <c r="I101" s="51">
        <v>9941</v>
      </c>
      <c r="J101" s="51">
        <v>10672.71</v>
      </c>
      <c r="K101" s="46" t="s">
        <v>187</v>
      </c>
      <c r="L101" s="21"/>
    </row>
    <row r="102" spans="1:12" x14ac:dyDescent="0.2">
      <c r="A102" t="s">
        <v>10</v>
      </c>
      <c r="B102" s="41">
        <v>40544</v>
      </c>
      <c r="C102" s="11">
        <v>24</v>
      </c>
      <c r="D102" s="38">
        <v>2500</v>
      </c>
      <c r="E102" s="46">
        <v>668431</v>
      </c>
      <c r="F102" s="46">
        <v>606119</v>
      </c>
      <c r="G102" s="17">
        <f t="shared" si="4"/>
        <v>62312</v>
      </c>
      <c r="H102" s="18">
        <f t="shared" ref="H102:H116" si="5">E102/F102</f>
        <v>1.1028048947483911</v>
      </c>
      <c r="I102" s="51">
        <v>49026</v>
      </c>
      <c r="J102" s="51">
        <v>33224.32</v>
      </c>
      <c r="K102" s="46" t="s">
        <v>187</v>
      </c>
      <c r="L102" s="21"/>
    </row>
    <row r="103" spans="1:12" x14ac:dyDescent="0.2">
      <c r="A103" s="1" t="s">
        <v>54</v>
      </c>
      <c r="B103" s="41">
        <v>40909</v>
      </c>
      <c r="C103" s="11">
        <v>24</v>
      </c>
      <c r="D103" s="38">
        <v>1250</v>
      </c>
      <c r="E103" s="46">
        <v>311974</v>
      </c>
      <c r="F103" s="46">
        <v>234580</v>
      </c>
      <c r="G103" s="17">
        <f t="shared" si="4"/>
        <v>77394</v>
      </c>
      <c r="H103" s="18">
        <f t="shared" si="5"/>
        <v>1.3299258248785062</v>
      </c>
      <c r="I103" s="51">
        <v>20455</v>
      </c>
      <c r="J103" s="51">
        <v>14843.23</v>
      </c>
      <c r="K103" s="46" t="s">
        <v>187</v>
      </c>
      <c r="L103" s="21"/>
    </row>
    <row r="104" spans="1:12" x14ac:dyDescent="0.2">
      <c r="A104" s="1" t="s">
        <v>108</v>
      </c>
      <c r="B104" s="41">
        <v>41275</v>
      </c>
      <c r="C104" s="11">
        <v>24</v>
      </c>
      <c r="D104" s="38">
        <v>800</v>
      </c>
      <c r="E104" s="46">
        <v>297267</v>
      </c>
      <c r="F104" s="46">
        <v>216377</v>
      </c>
      <c r="G104" s="17">
        <f t="shared" si="4"/>
        <v>80890</v>
      </c>
      <c r="H104" s="18">
        <f t="shared" si="5"/>
        <v>1.3738382545279766</v>
      </c>
      <c r="I104" s="51">
        <v>15587</v>
      </c>
      <c r="J104" s="51">
        <v>9486.86</v>
      </c>
      <c r="K104" s="46" t="s">
        <v>187</v>
      </c>
      <c r="L104" s="21"/>
    </row>
    <row r="105" spans="1:12" x14ac:dyDescent="0.2">
      <c r="A105" s="30" t="s">
        <v>173</v>
      </c>
      <c r="B105" s="41">
        <v>42370</v>
      </c>
      <c r="C105" s="5">
        <v>31</v>
      </c>
      <c r="D105" s="47">
        <v>1000</v>
      </c>
      <c r="E105" s="48">
        <v>320909</v>
      </c>
      <c r="F105" s="48">
        <v>401122</v>
      </c>
      <c r="H105" s="18">
        <f t="shared" si="5"/>
        <v>0.80002842028111143</v>
      </c>
      <c r="I105" s="51">
        <v>27272</v>
      </c>
      <c r="J105" s="51">
        <v>15841.97</v>
      </c>
      <c r="K105" s="46">
        <v>3193</v>
      </c>
      <c r="L105" s="21"/>
    </row>
    <row r="106" spans="1:12" x14ac:dyDescent="0.2">
      <c r="A106" s="6" t="s">
        <v>75</v>
      </c>
      <c r="B106" s="41">
        <v>40909</v>
      </c>
      <c r="C106" s="24">
        <v>25</v>
      </c>
      <c r="D106" s="50">
        <v>500</v>
      </c>
      <c r="E106" s="46">
        <v>194722</v>
      </c>
      <c r="F106" s="46">
        <v>166437</v>
      </c>
      <c r="G106" s="20">
        <f t="shared" ref="G106:G116" si="6">E106-F106</f>
        <v>28285</v>
      </c>
      <c r="H106" s="18">
        <f t="shared" si="5"/>
        <v>1.16994418308429</v>
      </c>
      <c r="I106" s="51">
        <v>10367</v>
      </c>
      <c r="J106" s="51">
        <v>13637.36</v>
      </c>
      <c r="K106" s="46" t="s">
        <v>187</v>
      </c>
      <c r="L106" s="21"/>
    </row>
    <row r="107" spans="1:12" x14ac:dyDescent="0.2">
      <c r="A107" s="6" t="s">
        <v>55</v>
      </c>
      <c r="B107" s="41">
        <v>40909</v>
      </c>
      <c r="C107" s="11">
        <v>23</v>
      </c>
      <c r="D107" s="38">
        <v>600</v>
      </c>
      <c r="E107" s="46">
        <v>181742</v>
      </c>
      <c r="F107" s="46">
        <v>96917</v>
      </c>
      <c r="G107" s="17">
        <f t="shared" si="6"/>
        <v>84825</v>
      </c>
      <c r="H107" s="18">
        <f t="shared" si="5"/>
        <v>1.87523344717645</v>
      </c>
      <c r="I107" s="51">
        <v>9760</v>
      </c>
      <c r="J107" s="51">
        <v>8893.94</v>
      </c>
      <c r="K107" s="46" t="s">
        <v>187</v>
      </c>
      <c r="L107" s="21"/>
    </row>
    <row r="108" spans="1:12" x14ac:dyDescent="0.2">
      <c r="A108" t="s">
        <v>18</v>
      </c>
      <c r="B108" s="41">
        <v>40179</v>
      </c>
      <c r="C108" s="11">
        <v>31</v>
      </c>
      <c r="D108" s="38">
        <v>1000</v>
      </c>
      <c r="E108" s="46">
        <v>270192</v>
      </c>
      <c r="F108" s="46">
        <v>193597</v>
      </c>
      <c r="G108" s="17">
        <f t="shared" si="6"/>
        <v>76595</v>
      </c>
      <c r="H108" s="18">
        <f t="shared" si="5"/>
        <v>1.3956414613862818</v>
      </c>
      <c r="I108" s="51">
        <v>19574</v>
      </c>
      <c r="J108" s="51">
        <v>12451.5</v>
      </c>
      <c r="K108" s="46" t="s">
        <v>187</v>
      </c>
      <c r="L108" s="21"/>
    </row>
    <row r="109" spans="1:12" x14ac:dyDescent="0.2">
      <c r="A109" t="s">
        <v>109</v>
      </c>
      <c r="B109" s="41">
        <v>41275</v>
      </c>
      <c r="C109" s="11">
        <v>23</v>
      </c>
      <c r="D109" s="38">
        <v>800</v>
      </c>
      <c r="E109" s="46">
        <v>220103</v>
      </c>
      <c r="F109" s="46">
        <v>217390</v>
      </c>
      <c r="G109" s="17">
        <f t="shared" si="6"/>
        <v>2713</v>
      </c>
      <c r="H109" s="18">
        <f t="shared" si="5"/>
        <v>1.0124798748792492</v>
      </c>
      <c r="I109" s="51">
        <v>17301</v>
      </c>
      <c r="J109" s="51">
        <v>14230.29</v>
      </c>
      <c r="K109" s="46" t="s">
        <v>187</v>
      </c>
      <c r="L109" s="21"/>
    </row>
    <row r="110" spans="1:12" x14ac:dyDescent="0.2">
      <c r="A110" t="s">
        <v>125</v>
      </c>
      <c r="B110" s="41">
        <v>41640</v>
      </c>
      <c r="C110" s="33">
        <v>48</v>
      </c>
      <c r="D110" s="38">
        <v>3000</v>
      </c>
      <c r="E110" s="46">
        <v>970810</v>
      </c>
      <c r="F110" s="46">
        <v>900264</v>
      </c>
      <c r="G110" s="17">
        <f t="shared" si="6"/>
        <v>70546</v>
      </c>
      <c r="H110" s="18">
        <f t="shared" si="5"/>
        <v>1.0783614584166423</v>
      </c>
      <c r="I110" s="51">
        <v>81825</v>
      </c>
      <c r="J110" s="51">
        <v>62285.07</v>
      </c>
      <c r="K110" s="46" t="s">
        <v>187</v>
      </c>
      <c r="L110" s="21"/>
    </row>
    <row r="111" spans="1:12" x14ac:dyDescent="0.2">
      <c r="A111" s="16" t="s">
        <v>154</v>
      </c>
      <c r="B111" s="41">
        <v>42005</v>
      </c>
      <c r="C111" s="11">
        <v>33</v>
      </c>
      <c r="D111" s="38">
        <v>3500</v>
      </c>
      <c r="E111" s="46">
        <v>1194557</v>
      </c>
      <c r="F111" s="46">
        <v>982301</v>
      </c>
      <c r="G111" s="17">
        <f t="shared" si="6"/>
        <v>212256</v>
      </c>
      <c r="H111" s="18">
        <f t="shared" si="5"/>
        <v>1.2160804071257181</v>
      </c>
      <c r="I111" s="51">
        <v>99104</v>
      </c>
      <c r="J111" s="51">
        <v>85176.959999999992</v>
      </c>
      <c r="K111" s="46" t="s">
        <v>187</v>
      </c>
      <c r="L111" s="21"/>
    </row>
    <row r="112" spans="1:12" x14ac:dyDescent="0.2">
      <c r="A112" t="s">
        <v>126</v>
      </c>
      <c r="B112" s="41">
        <v>41640</v>
      </c>
      <c r="C112" s="11">
        <v>31</v>
      </c>
      <c r="D112" s="38">
        <v>2100</v>
      </c>
      <c r="E112" s="46">
        <v>687723</v>
      </c>
      <c r="F112" s="46">
        <v>633027</v>
      </c>
      <c r="G112" s="17">
        <f t="shared" si="6"/>
        <v>54696</v>
      </c>
      <c r="H112" s="18">
        <f t="shared" si="5"/>
        <v>1.0864038974640893</v>
      </c>
      <c r="I112" s="51">
        <v>50313</v>
      </c>
      <c r="J112" s="51">
        <v>39861.550000000003</v>
      </c>
      <c r="K112" s="46" t="s">
        <v>187</v>
      </c>
      <c r="L112" s="21"/>
    </row>
    <row r="113" spans="1:12" x14ac:dyDescent="0.2">
      <c r="A113" s="1" t="s">
        <v>11</v>
      </c>
      <c r="B113" s="41">
        <v>40544</v>
      </c>
      <c r="C113" s="11">
        <v>19</v>
      </c>
      <c r="D113" s="38">
        <v>600</v>
      </c>
      <c r="E113" s="46">
        <v>176311</v>
      </c>
      <c r="F113" s="46">
        <v>82215</v>
      </c>
      <c r="G113" s="17">
        <f t="shared" si="6"/>
        <v>94096</v>
      </c>
      <c r="H113" s="18">
        <f t="shared" si="5"/>
        <v>2.1445113422124917</v>
      </c>
      <c r="I113" s="51">
        <v>8623</v>
      </c>
      <c r="J113" s="51">
        <v>11265.65</v>
      </c>
      <c r="K113" s="46" t="s">
        <v>187</v>
      </c>
      <c r="L113" s="21"/>
    </row>
    <row r="114" spans="1:12" x14ac:dyDescent="0.2">
      <c r="A114" s="1" t="s">
        <v>56</v>
      </c>
      <c r="B114" s="41">
        <v>40909</v>
      </c>
      <c r="C114" s="11">
        <v>43</v>
      </c>
      <c r="D114" s="38">
        <v>3500</v>
      </c>
      <c r="E114" s="46">
        <v>1284689</v>
      </c>
      <c r="F114" s="46">
        <v>1229573</v>
      </c>
      <c r="G114" s="17">
        <f t="shared" si="6"/>
        <v>55116</v>
      </c>
      <c r="H114" s="18">
        <f t="shared" si="5"/>
        <v>1.0448253174069373</v>
      </c>
      <c r="I114" s="51">
        <v>110785</v>
      </c>
      <c r="J114" s="51">
        <v>104601.24</v>
      </c>
      <c r="K114" s="46" t="s">
        <v>187</v>
      </c>
      <c r="L114" s="21"/>
    </row>
    <row r="115" spans="1:12" x14ac:dyDescent="0.2">
      <c r="A115" s="27" t="s">
        <v>155</v>
      </c>
      <c r="B115" s="41">
        <v>41275</v>
      </c>
      <c r="C115" s="11">
        <v>28</v>
      </c>
      <c r="D115" s="38">
        <v>1200</v>
      </c>
      <c r="E115" s="46">
        <v>197467</v>
      </c>
      <c r="F115" s="46">
        <v>188365</v>
      </c>
      <c r="G115" s="17">
        <f t="shared" si="6"/>
        <v>9102</v>
      </c>
      <c r="H115" s="18">
        <f t="shared" si="5"/>
        <v>1.0483210787566692</v>
      </c>
      <c r="I115" s="51">
        <v>16763</v>
      </c>
      <c r="J115" s="51">
        <v>13863.32</v>
      </c>
      <c r="K115" s="46" t="s">
        <v>187</v>
      </c>
      <c r="L115" s="21"/>
    </row>
    <row r="116" spans="1:12" x14ac:dyDescent="0.2">
      <c r="A116" t="s">
        <v>127</v>
      </c>
      <c r="B116" s="41">
        <v>41640</v>
      </c>
      <c r="C116" s="11">
        <v>17</v>
      </c>
      <c r="D116" s="38">
        <v>1250</v>
      </c>
      <c r="E116" s="46">
        <v>151135</v>
      </c>
      <c r="F116" s="46">
        <v>77983</v>
      </c>
      <c r="G116" s="17">
        <f t="shared" si="6"/>
        <v>73152</v>
      </c>
      <c r="H116" s="18">
        <f t="shared" si="5"/>
        <v>1.9380506007719631</v>
      </c>
      <c r="I116" s="51">
        <v>10972</v>
      </c>
      <c r="J116" s="51">
        <v>7708.07</v>
      </c>
      <c r="K116" s="46" t="s">
        <v>187</v>
      </c>
      <c r="L116" s="21"/>
    </row>
    <row r="117" spans="1:12" x14ac:dyDescent="0.2">
      <c r="C117" s="11"/>
      <c r="D117" s="31"/>
      <c r="E117" s="17"/>
      <c r="F117" s="17"/>
      <c r="G117" s="17"/>
      <c r="H117" s="18"/>
      <c r="I117" s="23"/>
      <c r="J117" s="23"/>
      <c r="K117" s="21"/>
    </row>
    <row r="118" spans="1:12" x14ac:dyDescent="0.2">
      <c r="C118" s="11"/>
      <c r="D118" s="31"/>
      <c r="E118" s="17"/>
      <c r="F118" s="17"/>
      <c r="G118" s="17"/>
      <c r="H118" s="18"/>
      <c r="I118" s="23"/>
      <c r="J118" s="23"/>
      <c r="K118" s="21"/>
    </row>
    <row r="119" spans="1:12" x14ac:dyDescent="0.2">
      <c r="A119" s="12" t="s">
        <v>185</v>
      </c>
      <c r="B119" s="12"/>
      <c r="C119" s="34"/>
      <c r="D119" s="34" t="s">
        <v>31</v>
      </c>
      <c r="E119" s="35" t="s">
        <v>19</v>
      </c>
      <c r="F119" s="35" t="s">
        <v>22</v>
      </c>
      <c r="G119" s="35" t="s">
        <v>24</v>
      </c>
      <c r="H119" s="35" t="s">
        <v>26</v>
      </c>
      <c r="I119" s="35" t="s">
        <v>28</v>
      </c>
      <c r="J119" s="37" t="s">
        <v>180</v>
      </c>
      <c r="K119" s="37" t="s">
        <v>138</v>
      </c>
    </row>
    <row r="120" spans="1:12" x14ac:dyDescent="0.2">
      <c r="A120" s="42" t="s">
        <v>184</v>
      </c>
      <c r="B120" s="42"/>
      <c r="C120" s="43" t="s">
        <v>30</v>
      </c>
      <c r="D120" s="43" t="s">
        <v>32</v>
      </c>
      <c r="E120" s="44" t="s">
        <v>20</v>
      </c>
      <c r="F120" s="44" t="s">
        <v>23</v>
      </c>
      <c r="G120" s="44" t="s">
        <v>25</v>
      </c>
      <c r="H120" s="44" t="s">
        <v>27</v>
      </c>
      <c r="I120" s="45" t="s">
        <v>156</v>
      </c>
      <c r="J120" s="44" t="s">
        <v>34</v>
      </c>
      <c r="K120" s="44" t="s">
        <v>33</v>
      </c>
    </row>
    <row r="121" spans="1:12" x14ac:dyDescent="0.2">
      <c r="A121" s="30" t="s">
        <v>174</v>
      </c>
      <c r="B121" s="41">
        <v>42370</v>
      </c>
      <c r="C121" s="5">
        <v>63</v>
      </c>
      <c r="D121" s="38">
        <v>38</v>
      </c>
      <c r="E121" s="52">
        <v>12753422</v>
      </c>
      <c r="F121" s="52">
        <v>10091704</v>
      </c>
      <c r="H121" s="18">
        <f t="shared" ref="H121" si="7">E121/F121</f>
        <v>1.2637530787664799</v>
      </c>
      <c r="I121" s="53">
        <v>177443</v>
      </c>
      <c r="J121" s="53">
        <v>427661</v>
      </c>
      <c r="K121" s="21">
        <v>0</v>
      </c>
    </row>
    <row r="123" spans="1:12" x14ac:dyDescent="0.2">
      <c r="A123" t="s">
        <v>37</v>
      </c>
      <c r="C123" s="11"/>
      <c r="D123" s="31"/>
      <c r="E123" s="17"/>
      <c r="F123" s="17"/>
      <c r="G123" s="17"/>
      <c r="H123" s="1"/>
      <c r="I123" s="1"/>
      <c r="J123" s="1"/>
      <c r="K123" s="23"/>
    </row>
    <row r="124" spans="1:12" x14ac:dyDescent="0.2">
      <c r="A124" t="s">
        <v>38</v>
      </c>
      <c r="C124" s="11"/>
      <c r="D124" s="31"/>
      <c r="E124" s="17"/>
      <c r="F124" s="17"/>
      <c r="G124" s="17"/>
      <c r="H124" s="1"/>
      <c r="I124" s="1"/>
      <c r="J124" s="1"/>
      <c r="K124" s="23"/>
    </row>
    <row r="125" spans="1:12" x14ac:dyDescent="0.2">
      <c r="C125" s="11"/>
      <c r="D125" s="31"/>
      <c r="E125" s="17"/>
      <c r="F125" s="17"/>
      <c r="G125" s="17"/>
      <c r="H125" s="1"/>
      <c r="I125" s="1"/>
      <c r="J125" s="1"/>
      <c r="K125" s="23"/>
    </row>
    <row r="126" spans="1:12" x14ac:dyDescent="0.2">
      <c r="A126" s="28" t="s">
        <v>178</v>
      </c>
      <c r="B126" s="28"/>
      <c r="C126" s="11"/>
      <c r="D126" s="31"/>
      <c r="E126" s="17"/>
      <c r="F126" s="17"/>
      <c r="G126" s="17"/>
      <c r="H126" s="1"/>
      <c r="I126" s="1"/>
      <c r="J126" s="1"/>
      <c r="K126" s="23"/>
    </row>
    <row r="127" spans="1:12" x14ac:dyDescent="0.2">
      <c r="A127" s="28" t="s">
        <v>179</v>
      </c>
      <c r="B127" s="28"/>
      <c r="C127" s="11"/>
      <c r="D127" s="31"/>
      <c r="E127" s="17"/>
      <c r="F127" s="17"/>
      <c r="G127" s="17"/>
      <c r="H127" s="1"/>
      <c r="I127" s="1"/>
      <c r="J127" s="1"/>
      <c r="K127" s="23"/>
    </row>
    <row r="128" spans="1:12" x14ac:dyDescent="0.2">
      <c r="A128" s="16"/>
      <c r="B128" s="16"/>
      <c r="C128" s="11"/>
      <c r="D128" s="31"/>
      <c r="E128" s="17"/>
      <c r="F128" s="17"/>
      <c r="G128" s="17"/>
      <c r="H128" s="1"/>
      <c r="I128" s="1"/>
      <c r="J128" s="1"/>
      <c r="K128" s="23"/>
    </row>
  </sheetData>
  <sortState ref="A6:J117">
    <sortCondition ref="A6"/>
  </sortState>
  <printOptions gridLines="1"/>
  <pageMargins left="0.75" right="0.75" top="1" bottom="1" header="0.5" footer="0.5"/>
  <pageSetup scale="68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Normal="100" workbookViewId="0">
      <pane xSplit="1" ySplit="5" topLeftCell="B69" activePane="bottomRight" state="frozen"/>
      <selection pane="topRight" activeCell="B1" sqref="B1"/>
      <selection pane="bottomLeft" activeCell="A6" sqref="A6"/>
      <selection pane="bottomRight" activeCell="K6" sqref="K6:K96"/>
    </sheetView>
  </sheetViews>
  <sheetFormatPr defaultRowHeight="12.75" x14ac:dyDescent="0.2"/>
  <cols>
    <col min="1" max="1" width="30" customWidth="1"/>
    <col min="2" max="2" width="9.5703125" style="5" customWidth="1"/>
    <col min="3" max="3" width="17.85546875" style="5" customWidth="1"/>
    <col min="4" max="5" width="11.28515625" style="3" bestFit="1" customWidth="1"/>
    <col min="6" max="6" width="10.28515625" style="3" hidden="1" customWidth="1"/>
    <col min="8" max="9" width="12.85546875" customWidth="1"/>
    <col min="10" max="10" width="14.7109375" style="2" bestFit="1" customWidth="1"/>
  </cols>
  <sheetData>
    <row r="1" spans="1:11" x14ac:dyDescent="0.2">
      <c r="A1" s="12" t="s">
        <v>0</v>
      </c>
      <c r="B1" s="34"/>
      <c r="C1" s="34"/>
      <c r="D1" s="35"/>
      <c r="E1" s="35"/>
      <c r="F1" s="35"/>
      <c r="G1" s="12"/>
      <c r="H1" s="12"/>
      <c r="I1" s="12"/>
      <c r="J1" s="36"/>
    </row>
    <row r="2" spans="1:11" x14ac:dyDescent="0.2">
      <c r="A2" s="19" t="s">
        <v>136</v>
      </c>
      <c r="B2" s="34"/>
      <c r="C2" s="34"/>
      <c r="D2" s="35"/>
      <c r="E2" s="35"/>
      <c r="F2" s="35"/>
      <c r="G2" s="12"/>
      <c r="H2" s="12"/>
      <c r="I2" s="12"/>
      <c r="J2" s="36"/>
    </row>
    <row r="3" spans="1:11" x14ac:dyDescent="0.2">
      <c r="A3" s="12"/>
      <c r="B3" s="34"/>
      <c r="C3" s="34"/>
      <c r="D3" s="35"/>
      <c r="E3" s="35"/>
      <c r="F3" s="35"/>
      <c r="G3" s="12"/>
      <c r="H3" s="34"/>
      <c r="I3" s="34"/>
      <c r="J3" s="35"/>
    </row>
    <row r="4" spans="1:11" x14ac:dyDescent="0.2">
      <c r="A4" s="12"/>
      <c r="B4" s="34" t="s">
        <v>29</v>
      </c>
      <c r="C4" s="34" t="s">
        <v>31</v>
      </c>
      <c r="D4" s="35" t="s">
        <v>19</v>
      </c>
      <c r="E4" s="35" t="s">
        <v>22</v>
      </c>
      <c r="F4" s="35" t="s">
        <v>24</v>
      </c>
      <c r="G4" s="35" t="s">
        <v>26</v>
      </c>
      <c r="H4" s="35" t="s">
        <v>28</v>
      </c>
      <c r="I4" s="37" t="s">
        <v>137</v>
      </c>
      <c r="J4" s="37" t="s">
        <v>138</v>
      </c>
    </row>
    <row r="5" spans="1:11" x14ac:dyDescent="0.2">
      <c r="A5" s="12" t="s">
        <v>1</v>
      </c>
      <c r="B5" s="34" t="s">
        <v>30</v>
      </c>
      <c r="C5" s="34" t="s">
        <v>32</v>
      </c>
      <c r="D5" s="35" t="s">
        <v>20</v>
      </c>
      <c r="E5" s="35" t="s">
        <v>23</v>
      </c>
      <c r="F5" s="35" t="s">
        <v>25</v>
      </c>
      <c r="G5" s="35" t="s">
        <v>27</v>
      </c>
      <c r="H5" s="37" t="s">
        <v>139</v>
      </c>
      <c r="I5" s="35" t="s">
        <v>34</v>
      </c>
      <c r="J5" s="35" t="s">
        <v>33</v>
      </c>
    </row>
    <row r="6" spans="1:11" x14ac:dyDescent="0.2">
      <c r="A6" s="16" t="s">
        <v>143</v>
      </c>
      <c r="B6" s="11">
        <v>28</v>
      </c>
      <c r="C6" s="38">
        <v>2500</v>
      </c>
      <c r="D6" s="53">
        <v>761633</v>
      </c>
      <c r="E6" s="53">
        <v>787298</v>
      </c>
      <c r="F6" s="17"/>
      <c r="G6" s="18">
        <f>D6/E6</f>
        <v>0.96740116194884274</v>
      </c>
      <c r="H6" s="55">
        <v>67118</v>
      </c>
      <c r="I6" s="51">
        <v>57825.94</v>
      </c>
      <c r="J6" s="46" t="s">
        <v>187</v>
      </c>
      <c r="K6" s="21"/>
    </row>
    <row r="7" spans="1:11" x14ac:dyDescent="0.2">
      <c r="A7" t="s">
        <v>83</v>
      </c>
      <c r="B7" s="11">
        <v>17</v>
      </c>
      <c r="C7" s="38">
        <v>2000</v>
      </c>
      <c r="D7" s="53">
        <v>244207</v>
      </c>
      <c r="E7" s="53">
        <v>251621</v>
      </c>
      <c r="F7" s="17"/>
      <c r="G7" s="18">
        <f>D7/E7</f>
        <v>0.97053505073105983</v>
      </c>
      <c r="H7" s="55">
        <v>26923</v>
      </c>
      <c r="I7" s="51">
        <v>7735.97</v>
      </c>
      <c r="J7" s="46">
        <v>5732</v>
      </c>
      <c r="K7" s="21"/>
    </row>
    <row r="8" spans="1:11" x14ac:dyDescent="0.2">
      <c r="A8" t="s">
        <v>21</v>
      </c>
      <c r="B8" s="11">
        <v>21</v>
      </c>
      <c r="C8" s="38">
        <v>500</v>
      </c>
      <c r="D8" s="53">
        <v>199505</v>
      </c>
      <c r="E8" s="53">
        <v>126300</v>
      </c>
      <c r="F8" s="17">
        <f>D8-E8</f>
        <v>73205</v>
      </c>
      <c r="G8" s="18">
        <f t="shared" ref="G8:G78" si="0">D8/E8</f>
        <v>1.5796120348376881</v>
      </c>
      <c r="H8" s="51">
        <v>9455</v>
      </c>
      <c r="I8" s="51">
        <v>12496.57</v>
      </c>
      <c r="J8" s="46" t="s">
        <v>187</v>
      </c>
      <c r="K8" s="21"/>
    </row>
    <row r="9" spans="1:11" x14ac:dyDescent="0.2">
      <c r="A9" t="s">
        <v>2</v>
      </c>
      <c r="B9" s="11">
        <v>22</v>
      </c>
      <c r="C9" s="38">
        <v>700</v>
      </c>
      <c r="D9" s="53">
        <v>208513</v>
      </c>
      <c r="E9" s="53">
        <v>209262</v>
      </c>
      <c r="F9" s="17">
        <f>D9-E9</f>
        <v>-749</v>
      </c>
      <c r="G9" s="18">
        <f t="shared" si="0"/>
        <v>0.99642075484321091</v>
      </c>
      <c r="H9" s="51">
        <v>15453</v>
      </c>
      <c r="I9" s="51">
        <v>14281.79</v>
      </c>
      <c r="J9" s="46" t="s">
        <v>187</v>
      </c>
      <c r="K9" s="21"/>
    </row>
    <row r="10" spans="1:11" x14ac:dyDescent="0.2">
      <c r="A10" t="s">
        <v>84</v>
      </c>
      <c r="B10" s="11">
        <v>21</v>
      </c>
      <c r="C10" s="38">
        <v>700</v>
      </c>
      <c r="D10" s="53">
        <v>359398</v>
      </c>
      <c r="E10" s="53">
        <v>279580</v>
      </c>
      <c r="F10" s="17"/>
      <c r="G10" s="18">
        <f t="shared" si="0"/>
        <v>1.2854925245010373</v>
      </c>
      <c r="H10" s="51">
        <v>16617</v>
      </c>
      <c r="I10" s="51">
        <v>14340.3</v>
      </c>
      <c r="J10" s="46" t="s">
        <v>187</v>
      </c>
      <c r="K10" s="21"/>
    </row>
    <row r="11" spans="1:11" x14ac:dyDescent="0.2">
      <c r="A11" t="s">
        <v>112</v>
      </c>
      <c r="B11" s="11">
        <v>23</v>
      </c>
      <c r="C11" s="38">
        <v>700</v>
      </c>
      <c r="D11" s="53">
        <v>281783</v>
      </c>
      <c r="E11" s="53">
        <v>146368</v>
      </c>
      <c r="F11" s="17"/>
      <c r="G11" s="18">
        <f t="shared" si="0"/>
        <v>1.925168069523393</v>
      </c>
      <c r="H11" s="51">
        <v>14577</v>
      </c>
      <c r="I11" s="51">
        <v>13686.71</v>
      </c>
      <c r="J11" s="46" t="s">
        <v>187</v>
      </c>
      <c r="K11" s="21"/>
    </row>
    <row r="12" spans="1:11" x14ac:dyDescent="0.2">
      <c r="A12" s="1" t="s">
        <v>12</v>
      </c>
      <c r="B12" s="11">
        <v>13</v>
      </c>
      <c r="C12" s="38">
        <v>1000</v>
      </c>
      <c r="D12" s="53">
        <v>213546</v>
      </c>
      <c r="E12" s="53">
        <v>172312</v>
      </c>
      <c r="F12" s="17">
        <f>D12-E12</f>
        <v>41234</v>
      </c>
      <c r="G12" s="18">
        <f t="shared" si="0"/>
        <v>1.2392984818236688</v>
      </c>
      <c r="H12" s="51">
        <v>10108</v>
      </c>
      <c r="I12" s="51">
        <v>11306.42</v>
      </c>
      <c r="J12" s="46" t="s">
        <v>187</v>
      </c>
      <c r="K12" s="21"/>
    </row>
    <row r="13" spans="1:11" x14ac:dyDescent="0.2">
      <c r="A13" s="1" t="s">
        <v>41</v>
      </c>
      <c r="B13" s="11">
        <v>21</v>
      </c>
      <c r="C13" s="38">
        <v>1000</v>
      </c>
      <c r="D13" s="53">
        <v>264403</v>
      </c>
      <c r="E13" s="53">
        <v>250955</v>
      </c>
      <c r="F13" s="17"/>
      <c r="G13" s="18">
        <f t="shared" si="0"/>
        <v>1.0535872965272659</v>
      </c>
      <c r="H13" s="51">
        <v>22843</v>
      </c>
      <c r="I13" s="51">
        <v>13894.36</v>
      </c>
      <c r="J13" s="46" t="s">
        <v>187</v>
      </c>
      <c r="K13" s="21"/>
    </row>
    <row r="14" spans="1:11" x14ac:dyDescent="0.2">
      <c r="A14" s="1" t="s">
        <v>42</v>
      </c>
      <c r="B14" s="11">
        <v>18</v>
      </c>
      <c r="C14" s="38">
        <v>1000</v>
      </c>
      <c r="D14" s="53">
        <v>276694</v>
      </c>
      <c r="E14" s="53">
        <v>172276</v>
      </c>
      <c r="F14" s="17"/>
      <c r="G14" s="18">
        <f t="shared" si="0"/>
        <v>1.6061088021546821</v>
      </c>
      <c r="H14" s="51">
        <v>13626</v>
      </c>
      <c r="I14" s="51">
        <v>13091.65</v>
      </c>
      <c r="J14" s="46" t="s">
        <v>187</v>
      </c>
      <c r="K14" s="21"/>
    </row>
    <row r="15" spans="1:11" x14ac:dyDescent="0.2">
      <c r="A15" s="1" t="s">
        <v>85</v>
      </c>
      <c r="B15" s="11">
        <v>16</v>
      </c>
      <c r="C15" s="38">
        <v>700</v>
      </c>
      <c r="D15" s="53">
        <v>220265</v>
      </c>
      <c r="E15" s="53">
        <v>175734</v>
      </c>
      <c r="F15" s="17"/>
      <c r="G15" s="18">
        <f t="shared" si="0"/>
        <v>1.2534000250378412</v>
      </c>
      <c r="H15" s="51">
        <v>11349</v>
      </c>
      <c r="I15" s="51">
        <v>7140.9</v>
      </c>
      <c r="J15" s="46" t="s">
        <v>187</v>
      </c>
      <c r="K15" s="21"/>
    </row>
    <row r="16" spans="1:11" x14ac:dyDescent="0.2">
      <c r="A16" t="s">
        <v>3</v>
      </c>
      <c r="B16" s="11">
        <v>12</v>
      </c>
      <c r="C16" s="38">
        <v>500</v>
      </c>
      <c r="D16" s="53">
        <v>77058</v>
      </c>
      <c r="E16" s="53">
        <v>29235</v>
      </c>
      <c r="F16" s="17">
        <f>D16-E16</f>
        <v>47823</v>
      </c>
      <c r="G16" s="18">
        <f t="shared" si="0"/>
        <v>2.6358132375577221</v>
      </c>
      <c r="H16" s="51">
        <v>4693</v>
      </c>
      <c r="I16" s="51">
        <v>7140.9</v>
      </c>
      <c r="J16" s="46" t="s">
        <v>187</v>
      </c>
      <c r="K16" s="21"/>
    </row>
    <row r="17" spans="1:11" x14ac:dyDescent="0.2">
      <c r="A17" s="16" t="s">
        <v>144</v>
      </c>
      <c r="B17" s="11">
        <v>30</v>
      </c>
      <c r="C17" s="38">
        <v>3500</v>
      </c>
      <c r="D17" s="53">
        <v>530126</v>
      </c>
      <c r="E17" s="53">
        <v>597158</v>
      </c>
      <c r="F17" s="17"/>
      <c r="G17" s="18">
        <f t="shared" ref="G17" si="1">D17/E17</f>
        <v>0.88774830111963665</v>
      </c>
      <c r="H17" s="51">
        <v>87034</v>
      </c>
      <c r="I17" s="51">
        <v>73119.7</v>
      </c>
      <c r="J17" s="46" t="s">
        <v>187</v>
      </c>
      <c r="K17" s="21"/>
    </row>
    <row r="18" spans="1:11" x14ac:dyDescent="0.2">
      <c r="A18" t="s">
        <v>86</v>
      </c>
      <c r="B18" s="11">
        <v>24</v>
      </c>
      <c r="C18" s="38">
        <v>1250</v>
      </c>
      <c r="D18" s="53">
        <v>443487</v>
      </c>
      <c r="E18" s="53">
        <v>245534</v>
      </c>
      <c r="F18" s="17"/>
      <c r="G18" s="18">
        <f t="shared" si="0"/>
        <v>1.8062142106592163</v>
      </c>
      <c r="H18" s="51">
        <v>24708</v>
      </c>
      <c r="I18" s="51">
        <v>26887.63</v>
      </c>
      <c r="J18" s="46" t="s">
        <v>187</v>
      </c>
      <c r="K18" s="21"/>
    </row>
    <row r="19" spans="1:11" x14ac:dyDescent="0.2">
      <c r="A19" s="6" t="s">
        <v>43</v>
      </c>
      <c r="B19" s="11">
        <v>26</v>
      </c>
      <c r="C19" s="38">
        <v>500</v>
      </c>
      <c r="D19" s="53">
        <v>185553</v>
      </c>
      <c r="E19" s="53">
        <v>79510</v>
      </c>
      <c r="F19" s="17"/>
      <c r="G19" s="18">
        <f t="shared" si="0"/>
        <v>2.3337064520186139</v>
      </c>
      <c r="H19" s="51">
        <v>9293</v>
      </c>
      <c r="I19" s="51">
        <v>18345.400000000001</v>
      </c>
      <c r="J19" s="46" t="s">
        <v>187</v>
      </c>
      <c r="K19" s="21"/>
    </row>
    <row r="20" spans="1:11" x14ac:dyDescent="0.2">
      <c r="A20" s="16" t="s">
        <v>145</v>
      </c>
      <c r="B20" s="11">
        <v>19</v>
      </c>
      <c r="C20" s="38">
        <v>1250</v>
      </c>
      <c r="D20" s="53">
        <v>345901</v>
      </c>
      <c r="E20" s="53">
        <v>237814</v>
      </c>
      <c r="F20" s="17"/>
      <c r="G20" s="18">
        <f t="shared" ref="G20" si="2">D20/E20</f>
        <v>1.4545022580672291</v>
      </c>
      <c r="H20" s="51">
        <v>18822</v>
      </c>
      <c r="I20" s="51">
        <v>13224.65</v>
      </c>
      <c r="J20" s="46" t="s">
        <v>187</v>
      </c>
      <c r="K20" s="21"/>
    </row>
    <row r="21" spans="1:11" x14ac:dyDescent="0.2">
      <c r="A21" t="s">
        <v>113</v>
      </c>
      <c r="B21" s="11">
        <v>14</v>
      </c>
      <c r="C21" s="38">
        <v>500</v>
      </c>
      <c r="D21" s="53">
        <v>11192</v>
      </c>
      <c r="E21" s="53">
        <v>3603</v>
      </c>
      <c r="F21" s="17"/>
      <c r="G21" s="18">
        <f t="shared" si="0"/>
        <v>3.1063003053011378</v>
      </c>
      <c r="H21" s="51">
        <v>3819</v>
      </c>
      <c r="I21" s="51">
        <v>11901.49</v>
      </c>
      <c r="J21" s="46" t="s">
        <v>187</v>
      </c>
      <c r="K21" s="21"/>
    </row>
    <row r="22" spans="1:11" x14ac:dyDescent="0.2">
      <c r="A22" s="6" t="s">
        <v>87</v>
      </c>
      <c r="B22" s="11">
        <v>18</v>
      </c>
      <c r="C22" s="38">
        <v>1250</v>
      </c>
      <c r="D22" s="53">
        <v>362376</v>
      </c>
      <c r="E22" s="53">
        <v>206099</v>
      </c>
      <c r="F22" s="17"/>
      <c r="G22" s="18">
        <f t="shared" si="0"/>
        <v>1.7582618062193411</v>
      </c>
      <c r="H22" s="51">
        <v>16995</v>
      </c>
      <c r="I22" s="51">
        <v>13020.3</v>
      </c>
      <c r="J22" s="46" t="s">
        <v>187</v>
      </c>
      <c r="K22" s="21"/>
    </row>
    <row r="23" spans="1:11" x14ac:dyDescent="0.2">
      <c r="A23" s="1" t="s">
        <v>44</v>
      </c>
      <c r="B23" s="11">
        <v>14</v>
      </c>
      <c r="C23" s="38">
        <v>500</v>
      </c>
      <c r="D23" s="53">
        <v>106301</v>
      </c>
      <c r="E23" s="53">
        <v>72099</v>
      </c>
      <c r="F23" s="17"/>
      <c r="G23" s="18">
        <f t="shared" si="0"/>
        <v>1.4743755114495347</v>
      </c>
      <c r="H23" s="51">
        <v>8019</v>
      </c>
      <c r="I23" s="51">
        <v>8331.0400000000009</v>
      </c>
      <c r="J23" s="46" t="s">
        <v>187</v>
      </c>
      <c r="K23" s="21"/>
    </row>
    <row r="24" spans="1:11" x14ac:dyDescent="0.2">
      <c r="A24" t="s">
        <v>4</v>
      </c>
      <c r="B24" s="11">
        <v>11</v>
      </c>
      <c r="C24" s="38">
        <v>700</v>
      </c>
      <c r="D24" s="53">
        <v>119869</v>
      </c>
      <c r="E24" s="53">
        <v>78011</v>
      </c>
      <c r="F24" s="17">
        <f>D24-E24</f>
        <v>41858</v>
      </c>
      <c r="G24" s="18">
        <f t="shared" si="0"/>
        <v>1.5365653561677199</v>
      </c>
      <c r="H24" s="51">
        <v>8621</v>
      </c>
      <c r="I24" s="51">
        <v>6450.61</v>
      </c>
      <c r="J24" s="46" t="s">
        <v>187</v>
      </c>
      <c r="K24" s="21"/>
    </row>
    <row r="25" spans="1:11" x14ac:dyDescent="0.2">
      <c r="A25" t="s">
        <v>88</v>
      </c>
      <c r="B25" s="11">
        <v>17</v>
      </c>
      <c r="C25" s="38">
        <v>1500</v>
      </c>
      <c r="D25" s="53">
        <v>432443</v>
      </c>
      <c r="E25" s="53">
        <v>387881</v>
      </c>
      <c r="F25" s="17"/>
      <c r="G25" s="18">
        <f t="shared" si="0"/>
        <v>1.114885751042201</v>
      </c>
      <c r="H25" s="51">
        <v>33076</v>
      </c>
      <c r="I25" s="51">
        <v>13670.13</v>
      </c>
      <c r="J25" s="46" t="s">
        <v>187</v>
      </c>
      <c r="K25" s="21"/>
    </row>
    <row r="26" spans="1:11" x14ac:dyDescent="0.2">
      <c r="A26" t="s">
        <v>13</v>
      </c>
      <c r="B26" s="11">
        <v>13</v>
      </c>
      <c r="C26" s="38">
        <v>500</v>
      </c>
      <c r="D26" s="54">
        <v>29993.85</v>
      </c>
      <c r="E26" s="53">
        <v>18871</v>
      </c>
      <c r="F26" s="17">
        <f>D26-E26</f>
        <v>11122.849999999999</v>
      </c>
      <c r="G26" s="18">
        <f t="shared" si="0"/>
        <v>1.5894149753590163</v>
      </c>
      <c r="H26" s="51">
        <v>4659</v>
      </c>
      <c r="I26" s="51">
        <v>6545.82</v>
      </c>
      <c r="J26" s="46" t="s">
        <v>187</v>
      </c>
      <c r="K26" s="21"/>
    </row>
    <row r="27" spans="1:11" x14ac:dyDescent="0.2">
      <c r="A27" t="s">
        <v>89</v>
      </c>
      <c r="B27" s="11">
        <v>26</v>
      </c>
      <c r="C27" s="38">
        <v>900</v>
      </c>
      <c r="D27" s="54">
        <v>303442</v>
      </c>
      <c r="E27" s="53">
        <v>300489</v>
      </c>
      <c r="F27" s="17"/>
      <c r="G27" s="18">
        <f t="shared" si="0"/>
        <v>1.0098273148101926</v>
      </c>
      <c r="H27" s="51">
        <v>18912</v>
      </c>
      <c r="I27" s="51">
        <v>18679.46</v>
      </c>
      <c r="J27" s="46" t="s">
        <v>187</v>
      </c>
      <c r="K27" s="21"/>
    </row>
    <row r="28" spans="1:11" x14ac:dyDescent="0.2">
      <c r="A28" t="s">
        <v>114</v>
      </c>
      <c r="B28" s="11">
        <v>18</v>
      </c>
      <c r="C28" s="38">
        <v>500</v>
      </c>
      <c r="D28" s="53">
        <v>7645.85</v>
      </c>
      <c r="E28" s="53">
        <v>4451</v>
      </c>
      <c r="F28" s="17"/>
      <c r="G28" s="18">
        <f t="shared" si="0"/>
        <v>1.7177825207818469</v>
      </c>
      <c r="H28" s="51">
        <v>4718</v>
      </c>
      <c r="I28" s="51">
        <v>7735.97</v>
      </c>
      <c r="J28" s="46" t="s">
        <v>187</v>
      </c>
      <c r="K28" s="21"/>
    </row>
    <row r="29" spans="1:11" x14ac:dyDescent="0.2">
      <c r="A29" t="s">
        <v>90</v>
      </c>
      <c r="B29" s="11">
        <v>21</v>
      </c>
      <c r="C29" s="38">
        <v>700</v>
      </c>
      <c r="D29" s="54">
        <v>277659.48</v>
      </c>
      <c r="E29" s="53">
        <v>220394</v>
      </c>
      <c r="F29" s="17"/>
      <c r="G29" s="18">
        <f t="shared" si="0"/>
        <v>1.2598323003348548</v>
      </c>
      <c r="H29" s="51">
        <v>14450</v>
      </c>
      <c r="I29" s="51">
        <v>10787.42</v>
      </c>
      <c r="J29" s="46" t="s">
        <v>187</v>
      </c>
      <c r="K29" s="21"/>
    </row>
    <row r="30" spans="1:11" x14ac:dyDescent="0.2">
      <c r="A30" t="s">
        <v>5</v>
      </c>
      <c r="B30" s="11">
        <v>12</v>
      </c>
      <c r="C30" s="38">
        <v>600</v>
      </c>
      <c r="D30" s="53">
        <v>107358.16</v>
      </c>
      <c r="E30" s="53">
        <v>69094</v>
      </c>
      <c r="F30" s="17">
        <f>D30-E30</f>
        <v>38264.160000000003</v>
      </c>
      <c r="G30" s="18">
        <f t="shared" si="0"/>
        <v>1.5537985932208296</v>
      </c>
      <c r="H30" s="51">
        <v>6062</v>
      </c>
      <c r="I30" s="51">
        <v>8331.0400000000009</v>
      </c>
      <c r="J30" s="46" t="s">
        <v>187</v>
      </c>
      <c r="K30" s="21"/>
    </row>
    <row r="31" spans="1:11" x14ac:dyDescent="0.2">
      <c r="A31" s="1" t="s">
        <v>45</v>
      </c>
      <c r="B31" s="11">
        <v>9</v>
      </c>
      <c r="C31" s="38">
        <v>900</v>
      </c>
      <c r="D31" s="53">
        <v>93767.92</v>
      </c>
      <c r="E31" s="53">
        <v>58376</v>
      </c>
      <c r="F31" s="17"/>
      <c r="G31" s="18">
        <f t="shared" si="0"/>
        <v>1.6062751815814718</v>
      </c>
      <c r="H31" s="51">
        <v>7756</v>
      </c>
      <c r="I31" s="51">
        <v>4165.5200000000004</v>
      </c>
      <c r="J31" s="46" t="s">
        <v>187</v>
      </c>
      <c r="K31" s="21"/>
    </row>
    <row r="32" spans="1:11" x14ac:dyDescent="0.2">
      <c r="A32" s="25" t="s">
        <v>146</v>
      </c>
      <c r="B32" s="11">
        <v>11</v>
      </c>
      <c r="C32" s="38">
        <v>1250</v>
      </c>
      <c r="D32" s="53">
        <v>213906.63</v>
      </c>
      <c r="E32" s="53">
        <v>152635</v>
      </c>
      <c r="F32" s="17"/>
      <c r="G32" s="18">
        <f t="shared" ref="G32" si="3">D32/E32</f>
        <v>1.4014258197661087</v>
      </c>
      <c r="H32" s="51">
        <v>13727</v>
      </c>
      <c r="I32" s="51">
        <v>9920.7999999999993</v>
      </c>
      <c r="J32" s="46" t="s">
        <v>187</v>
      </c>
      <c r="K32" s="21"/>
    </row>
    <row r="33" spans="1:11" x14ac:dyDescent="0.2">
      <c r="A33" s="1" t="s">
        <v>46</v>
      </c>
      <c r="B33" s="11">
        <v>18</v>
      </c>
      <c r="C33" s="38">
        <v>500</v>
      </c>
      <c r="D33" s="53">
        <v>202348.98</v>
      </c>
      <c r="E33" s="53">
        <v>107457</v>
      </c>
      <c r="F33" s="17"/>
      <c r="G33" s="18">
        <f t="shared" si="0"/>
        <v>1.8830693207515565</v>
      </c>
      <c r="H33" s="51">
        <v>7392</v>
      </c>
      <c r="I33" s="51">
        <v>8926.1200000000008</v>
      </c>
      <c r="J33" s="46" t="s">
        <v>187</v>
      </c>
      <c r="K33" s="21"/>
    </row>
    <row r="34" spans="1:11" x14ac:dyDescent="0.2">
      <c r="A34" t="s">
        <v>6</v>
      </c>
      <c r="B34" s="11">
        <v>23</v>
      </c>
      <c r="C34" s="38">
        <v>700</v>
      </c>
      <c r="D34" s="53">
        <v>364855.5</v>
      </c>
      <c r="E34" s="53">
        <v>237231</v>
      </c>
      <c r="F34" s="17">
        <f>D34-E34</f>
        <v>127624.5</v>
      </c>
      <c r="G34" s="18">
        <f t="shared" si="0"/>
        <v>1.5379756439925643</v>
      </c>
      <c r="H34" s="51">
        <v>14800</v>
      </c>
      <c r="I34" s="51">
        <v>11306.42</v>
      </c>
      <c r="J34" s="46" t="s">
        <v>187</v>
      </c>
      <c r="K34" s="21"/>
    </row>
    <row r="35" spans="1:11" x14ac:dyDescent="0.2">
      <c r="A35" t="s">
        <v>115</v>
      </c>
      <c r="B35" s="11">
        <v>11</v>
      </c>
      <c r="C35" s="38">
        <v>500</v>
      </c>
      <c r="D35" s="53">
        <v>7274.51</v>
      </c>
      <c r="E35" s="53">
        <v>2965</v>
      </c>
      <c r="F35" s="17"/>
      <c r="G35" s="18">
        <f t="shared" si="0"/>
        <v>2.4534603709949412</v>
      </c>
      <c r="H35" s="51">
        <v>3143</v>
      </c>
      <c r="I35" s="51">
        <v>7735.97</v>
      </c>
      <c r="J35" s="46" t="s">
        <v>187</v>
      </c>
      <c r="K35" s="21"/>
    </row>
    <row r="36" spans="1:11" x14ac:dyDescent="0.2">
      <c r="A36" t="s">
        <v>91</v>
      </c>
      <c r="B36" s="11">
        <v>18</v>
      </c>
      <c r="C36" s="38">
        <v>1500</v>
      </c>
      <c r="D36" s="53">
        <v>313734.63</v>
      </c>
      <c r="E36" s="53">
        <v>246084</v>
      </c>
      <c r="F36" s="17"/>
      <c r="G36" s="18">
        <f t="shared" si="0"/>
        <v>1.2749086897157069</v>
      </c>
      <c r="H36" s="51">
        <v>22355</v>
      </c>
      <c r="I36" s="51">
        <v>25761.22</v>
      </c>
      <c r="J36" s="46" t="s">
        <v>187</v>
      </c>
      <c r="K36" s="21"/>
    </row>
    <row r="37" spans="1:11" x14ac:dyDescent="0.2">
      <c r="A37" t="s">
        <v>92</v>
      </c>
      <c r="B37" s="11">
        <v>7</v>
      </c>
      <c r="C37" s="38">
        <v>500</v>
      </c>
      <c r="D37" s="53">
        <v>125431.56</v>
      </c>
      <c r="E37" s="53">
        <v>50476</v>
      </c>
      <c r="F37" s="17"/>
      <c r="G37" s="18">
        <f t="shared" si="0"/>
        <v>2.484974245185831</v>
      </c>
      <c r="H37" s="51">
        <v>3216</v>
      </c>
      <c r="I37" s="51">
        <v>6545.82</v>
      </c>
      <c r="J37" s="46" t="s">
        <v>187</v>
      </c>
      <c r="K37" s="21"/>
    </row>
    <row r="38" spans="1:11" x14ac:dyDescent="0.2">
      <c r="A38" t="s">
        <v>93</v>
      </c>
      <c r="B38" s="11">
        <v>15</v>
      </c>
      <c r="C38" s="38">
        <v>1000</v>
      </c>
      <c r="D38" s="53">
        <v>217417.78</v>
      </c>
      <c r="E38" s="53">
        <v>192932</v>
      </c>
      <c r="F38" s="17"/>
      <c r="G38" s="18">
        <f t="shared" si="0"/>
        <v>1.1269140422532291</v>
      </c>
      <c r="H38" s="51">
        <v>12559</v>
      </c>
      <c r="I38" s="51">
        <v>9521.19</v>
      </c>
      <c r="J38" s="46" t="s">
        <v>187</v>
      </c>
      <c r="K38" s="21"/>
    </row>
    <row r="39" spans="1:11" x14ac:dyDescent="0.2">
      <c r="A39" t="s">
        <v>94</v>
      </c>
      <c r="B39" s="11">
        <v>18</v>
      </c>
      <c r="C39" s="38">
        <v>1250</v>
      </c>
      <c r="D39" s="53">
        <v>212852.69</v>
      </c>
      <c r="E39" s="53">
        <v>202356</v>
      </c>
      <c r="F39" s="17"/>
      <c r="G39" s="18">
        <f t="shared" si="0"/>
        <v>1.0518723932080096</v>
      </c>
      <c r="H39" s="51">
        <v>21171</v>
      </c>
      <c r="I39" s="51">
        <v>11901.49</v>
      </c>
      <c r="J39" s="46" t="s">
        <v>187</v>
      </c>
      <c r="K39" s="21"/>
    </row>
    <row r="40" spans="1:11" x14ac:dyDescent="0.2">
      <c r="A40" t="s">
        <v>95</v>
      </c>
      <c r="B40" s="11">
        <v>24</v>
      </c>
      <c r="C40" s="38">
        <v>1500</v>
      </c>
      <c r="D40" s="53">
        <v>247224.4</v>
      </c>
      <c r="E40" s="53">
        <v>279053</v>
      </c>
      <c r="F40" s="17"/>
      <c r="G40" s="18">
        <f t="shared" si="0"/>
        <v>0.885940663601538</v>
      </c>
      <c r="H40" s="51">
        <v>26982</v>
      </c>
      <c r="I40" s="51">
        <v>13977.5</v>
      </c>
      <c r="J40" s="46" t="s">
        <v>187</v>
      </c>
      <c r="K40" s="21"/>
    </row>
    <row r="41" spans="1:11" x14ac:dyDescent="0.2">
      <c r="A41" s="26" t="s">
        <v>147</v>
      </c>
      <c r="B41" s="11">
        <v>34</v>
      </c>
      <c r="C41" s="38">
        <v>2000</v>
      </c>
      <c r="D41" s="53">
        <v>454436.41</v>
      </c>
      <c r="E41" s="53">
        <v>579689</v>
      </c>
      <c r="F41" s="17"/>
      <c r="G41" s="18">
        <f t="shared" ref="G41" si="4">D41/E41</f>
        <v>0.78393140114785687</v>
      </c>
      <c r="H41" s="51">
        <v>52780</v>
      </c>
      <c r="I41" s="51">
        <v>19698.48</v>
      </c>
      <c r="J41" s="46">
        <v>20274</v>
      </c>
      <c r="K41" s="21"/>
    </row>
    <row r="42" spans="1:11" x14ac:dyDescent="0.2">
      <c r="A42" t="s">
        <v>96</v>
      </c>
      <c r="B42" s="11">
        <v>20</v>
      </c>
      <c r="C42" s="38">
        <v>1500</v>
      </c>
      <c r="D42" s="53">
        <v>438635.54</v>
      </c>
      <c r="E42" s="53">
        <v>343424</v>
      </c>
      <c r="F42" s="17"/>
      <c r="G42" s="18">
        <f t="shared" si="0"/>
        <v>1.2772419516399551</v>
      </c>
      <c r="H42" s="51">
        <v>23343</v>
      </c>
      <c r="I42" s="51">
        <v>17852.23</v>
      </c>
      <c r="J42" s="46" t="s">
        <v>187</v>
      </c>
      <c r="K42" s="21"/>
    </row>
    <row r="43" spans="1:11" x14ac:dyDescent="0.2">
      <c r="A43" t="s">
        <v>7</v>
      </c>
      <c r="B43" s="11">
        <v>21</v>
      </c>
      <c r="C43" s="38">
        <v>1250</v>
      </c>
      <c r="D43" s="53">
        <v>340306.97</v>
      </c>
      <c r="E43" s="53">
        <v>275538</v>
      </c>
      <c r="F43" s="17">
        <f>D43-E43</f>
        <v>64768.969999999972</v>
      </c>
      <c r="G43" s="18">
        <f t="shared" si="0"/>
        <v>1.2350636572813911</v>
      </c>
      <c r="H43" s="51">
        <v>22712</v>
      </c>
      <c r="I43" s="51">
        <v>19908.05</v>
      </c>
      <c r="J43" s="46" t="s">
        <v>187</v>
      </c>
      <c r="K43" s="21"/>
    </row>
    <row r="44" spans="1:11" x14ac:dyDescent="0.2">
      <c r="A44" t="s">
        <v>97</v>
      </c>
      <c r="B44" s="11">
        <v>30</v>
      </c>
      <c r="C44" s="38">
        <v>1500</v>
      </c>
      <c r="D44" s="53">
        <v>471260.66</v>
      </c>
      <c r="E44" s="53">
        <v>444713</v>
      </c>
      <c r="F44" s="17"/>
      <c r="G44" s="18">
        <f t="shared" si="0"/>
        <v>1.0596961635931488</v>
      </c>
      <c r="H44" s="51">
        <v>41303</v>
      </c>
      <c r="I44" s="51">
        <v>30280.9</v>
      </c>
      <c r="J44" s="46" t="s">
        <v>187</v>
      </c>
      <c r="K44" s="21"/>
    </row>
    <row r="45" spans="1:11" x14ac:dyDescent="0.2">
      <c r="A45" s="1" t="s">
        <v>47</v>
      </c>
      <c r="B45" s="11">
        <v>18</v>
      </c>
      <c r="C45" s="38">
        <v>500</v>
      </c>
      <c r="D45" s="53">
        <v>153279.42000000001</v>
      </c>
      <c r="E45" s="53">
        <v>121740</v>
      </c>
      <c r="F45" s="17"/>
      <c r="G45" s="18">
        <f t="shared" si="0"/>
        <v>1.2590719566288813</v>
      </c>
      <c r="H45" s="51">
        <v>8233</v>
      </c>
      <c r="I45" s="51">
        <v>13278.37</v>
      </c>
      <c r="J45" s="46" t="s">
        <v>187</v>
      </c>
      <c r="K45" s="21"/>
    </row>
    <row r="46" spans="1:11" x14ac:dyDescent="0.2">
      <c r="A46" t="s">
        <v>116</v>
      </c>
      <c r="B46" s="11">
        <v>13</v>
      </c>
      <c r="C46" s="38">
        <v>700</v>
      </c>
      <c r="D46" s="53">
        <v>143605.48000000001</v>
      </c>
      <c r="E46" s="53">
        <v>109996</v>
      </c>
      <c r="F46" s="17"/>
      <c r="G46" s="18">
        <f t="shared" si="0"/>
        <v>1.3055518382486637</v>
      </c>
      <c r="H46" s="51">
        <v>6994</v>
      </c>
      <c r="I46" s="51">
        <v>8926.1200000000008</v>
      </c>
      <c r="J46" s="46" t="s">
        <v>187</v>
      </c>
      <c r="K46" s="21"/>
    </row>
    <row r="47" spans="1:11" x14ac:dyDescent="0.2">
      <c r="A47" t="s">
        <v>117</v>
      </c>
      <c r="B47" s="11">
        <v>25</v>
      </c>
      <c r="C47" s="38">
        <v>1250</v>
      </c>
      <c r="D47" s="53">
        <v>402427.79</v>
      </c>
      <c r="E47" s="53">
        <v>370521</v>
      </c>
      <c r="F47" s="17"/>
      <c r="G47" s="18">
        <f t="shared" si="0"/>
        <v>1.0861133107165315</v>
      </c>
      <c r="H47" s="51">
        <v>33841</v>
      </c>
      <c r="I47" s="51">
        <v>16895.79</v>
      </c>
      <c r="J47" s="46" t="s">
        <v>187</v>
      </c>
      <c r="K47" s="21"/>
    </row>
    <row r="48" spans="1:11" x14ac:dyDescent="0.2">
      <c r="A48" s="1" t="s">
        <v>98</v>
      </c>
      <c r="B48" s="11">
        <v>22</v>
      </c>
      <c r="C48" s="38">
        <v>1250</v>
      </c>
      <c r="D48" s="53">
        <v>156543.13</v>
      </c>
      <c r="E48" s="53">
        <v>73575</v>
      </c>
      <c r="F48" s="17"/>
      <c r="G48" s="18">
        <f t="shared" si="0"/>
        <v>2.1276674142031942</v>
      </c>
      <c r="H48" s="51">
        <v>19107</v>
      </c>
      <c r="I48" s="51">
        <v>7748.48</v>
      </c>
      <c r="J48" s="46">
        <v>1304</v>
      </c>
      <c r="K48" s="21"/>
    </row>
    <row r="49" spans="1:11" x14ac:dyDescent="0.2">
      <c r="A49" s="1" t="s">
        <v>99</v>
      </c>
      <c r="B49" s="11">
        <v>15</v>
      </c>
      <c r="C49" s="38">
        <v>1000</v>
      </c>
      <c r="D49" s="53">
        <v>307292.77</v>
      </c>
      <c r="E49" s="53">
        <v>271932</v>
      </c>
      <c r="F49" s="17"/>
      <c r="G49" s="18">
        <f t="shared" si="0"/>
        <v>1.1300353397172824</v>
      </c>
      <c r="H49" s="51">
        <v>13809</v>
      </c>
      <c r="I49" s="51">
        <v>9521.19</v>
      </c>
      <c r="J49" s="46" t="s">
        <v>187</v>
      </c>
      <c r="K49" s="21"/>
    </row>
    <row r="50" spans="1:11" x14ac:dyDescent="0.2">
      <c r="A50" s="25" t="s">
        <v>148</v>
      </c>
      <c r="B50" s="11">
        <v>15</v>
      </c>
      <c r="C50" s="38">
        <v>800</v>
      </c>
      <c r="D50" s="53">
        <v>159381.47</v>
      </c>
      <c r="E50" s="53">
        <v>121485</v>
      </c>
      <c r="F50" s="17"/>
      <c r="G50" s="18">
        <f t="shared" ref="G50" si="5">D50/E50</f>
        <v>1.3119436144379966</v>
      </c>
      <c r="H50" s="51">
        <v>11064</v>
      </c>
      <c r="I50" s="51">
        <v>9521.19</v>
      </c>
      <c r="J50" s="46" t="s">
        <v>187</v>
      </c>
      <c r="K50" s="21"/>
    </row>
    <row r="51" spans="1:11" x14ac:dyDescent="0.2">
      <c r="A51" s="1" t="s">
        <v>100</v>
      </c>
      <c r="B51" s="11">
        <v>27</v>
      </c>
      <c r="C51" s="38">
        <v>500</v>
      </c>
      <c r="D51" s="53">
        <v>143759.12</v>
      </c>
      <c r="E51" s="53">
        <v>86515</v>
      </c>
      <c r="F51" s="17"/>
      <c r="G51" s="18">
        <f t="shared" si="0"/>
        <v>1.6616669941628619</v>
      </c>
      <c r="H51" s="51">
        <v>10612</v>
      </c>
      <c r="I51" s="51">
        <v>14876.87</v>
      </c>
      <c r="J51" s="46" t="s">
        <v>187</v>
      </c>
      <c r="K51" s="21"/>
    </row>
    <row r="52" spans="1:11" x14ac:dyDescent="0.2">
      <c r="A52" t="s">
        <v>8</v>
      </c>
      <c r="B52" s="11">
        <v>20</v>
      </c>
      <c r="C52" s="38">
        <v>1000</v>
      </c>
      <c r="D52" s="53">
        <v>297490.46999999997</v>
      </c>
      <c r="E52" s="53">
        <v>231934</v>
      </c>
      <c r="F52" s="17">
        <f>D52-E52</f>
        <v>65556.469999999972</v>
      </c>
      <c r="G52" s="18">
        <f t="shared" si="0"/>
        <v>1.2826514008295462</v>
      </c>
      <c r="H52" s="51">
        <v>17055</v>
      </c>
      <c r="I52" s="51">
        <v>10116.27</v>
      </c>
      <c r="J52" s="46" t="s">
        <v>187</v>
      </c>
      <c r="K52" s="21"/>
    </row>
    <row r="53" spans="1:11" x14ac:dyDescent="0.2">
      <c r="A53" t="s">
        <v>101</v>
      </c>
      <c r="B53" s="11">
        <v>23</v>
      </c>
      <c r="C53" s="38">
        <v>3500</v>
      </c>
      <c r="D53" s="53">
        <v>937446.1</v>
      </c>
      <c r="E53" s="53">
        <v>884764</v>
      </c>
      <c r="F53" s="17"/>
      <c r="G53" s="18">
        <f t="shared" si="0"/>
        <v>1.0595436749234823</v>
      </c>
      <c r="H53" s="51">
        <v>78734</v>
      </c>
      <c r="I53" s="51">
        <v>41206.559999999998</v>
      </c>
      <c r="J53" s="46" t="s">
        <v>187</v>
      </c>
      <c r="K53" s="21"/>
    </row>
    <row r="54" spans="1:11" x14ac:dyDescent="0.2">
      <c r="A54" s="1" t="s">
        <v>48</v>
      </c>
      <c r="B54" s="11">
        <v>26</v>
      </c>
      <c r="C54" s="38">
        <v>1000</v>
      </c>
      <c r="D54" s="53">
        <v>335630.32</v>
      </c>
      <c r="E54" s="53">
        <v>326406</v>
      </c>
      <c r="F54" s="17"/>
      <c r="G54" s="18">
        <f t="shared" si="0"/>
        <v>1.0282602648235633</v>
      </c>
      <c r="H54" s="51">
        <v>25159</v>
      </c>
      <c r="I54" s="51">
        <v>16662.09</v>
      </c>
      <c r="J54" s="46" t="s">
        <v>187</v>
      </c>
      <c r="K54" s="21"/>
    </row>
    <row r="55" spans="1:11" x14ac:dyDescent="0.2">
      <c r="A55" t="s">
        <v>9</v>
      </c>
      <c r="B55" s="11">
        <v>17</v>
      </c>
      <c r="C55" s="38">
        <v>3000</v>
      </c>
      <c r="D55" s="53">
        <v>524071.08</v>
      </c>
      <c r="E55" s="53">
        <v>453257</v>
      </c>
      <c r="F55" s="17">
        <f>D55-E55</f>
        <v>70814.080000000016</v>
      </c>
      <c r="G55" s="18">
        <f t="shared" si="0"/>
        <v>1.1562338364327522</v>
      </c>
      <c r="H55" s="51">
        <v>47475</v>
      </c>
      <c r="I55" s="51">
        <v>11306.42</v>
      </c>
      <c r="J55" s="46">
        <v>5972</v>
      </c>
      <c r="K55" s="21"/>
    </row>
    <row r="56" spans="1:11" x14ac:dyDescent="0.2">
      <c r="A56" t="s">
        <v>118</v>
      </c>
      <c r="B56" s="11">
        <v>28</v>
      </c>
      <c r="C56" s="38">
        <v>2500</v>
      </c>
      <c r="D56" s="53">
        <v>699040.49</v>
      </c>
      <c r="E56" s="53">
        <v>656928</v>
      </c>
      <c r="F56" s="17"/>
      <c r="G56" s="18">
        <f t="shared" si="0"/>
        <v>1.0641051835208728</v>
      </c>
      <c r="H56" s="51">
        <v>58311</v>
      </c>
      <c r="I56" s="51">
        <v>26829.360000000001</v>
      </c>
      <c r="J56" s="46" t="s">
        <v>187</v>
      </c>
      <c r="K56" s="21"/>
    </row>
    <row r="57" spans="1:11" x14ac:dyDescent="0.2">
      <c r="A57" t="s">
        <v>14</v>
      </c>
      <c r="B57" s="11">
        <v>19</v>
      </c>
      <c r="C57" s="38">
        <v>1500</v>
      </c>
      <c r="D57" s="53">
        <v>231872.6</v>
      </c>
      <c r="E57" s="53">
        <v>219099</v>
      </c>
      <c r="F57" s="17">
        <f>D57-E57</f>
        <v>12773.600000000006</v>
      </c>
      <c r="G57" s="18">
        <f t="shared" si="0"/>
        <v>1.0583005855800347</v>
      </c>
      <c r="H57" s="51">
        <v>25302</v>
      </c>
      <c r="I57" s="51">
        <v>15971.02</v>
      </c>
      <c r="J57" s="46" t="s">
        <v>187</v>
      </c>
      <c r="K57" s="21"/>
    </row>
    <row r="58" spans="1:11" x14ac:dyDescent="0.2">
      <c r="A58" t="s">
        <v>119</v>
      </c>
      <c r="B58" s="11">
        <v>21</v>
      </c>
      <c r="C58" s="38">
        <v>500</v>
      </c>
      <c r="D58" s="53">
        <v>183628.96</v>
      </c>
      <c r="E58" s="53">
        <v>105223</v>
      </c>
      <c r="F58" s="17"/>
      <c r="G58" s="18">
        <f t="shared" si="0"/>
        <v>1.7451408912500117</v>
      </c>
      <c r="H58" s="51">
        <v>9957</v>
      </c>
      <c r="I58" s="51">
        <v>13091.65</v>
      </c>
      <c r="J58" s="46" t="s">
        <v>187</v>
      </c>
      <c r="K58" s="21"/>
    </row>
    <row r="59" spans="1:11" x14ac:dyDescent="0.2">
      <c r="A59" t="s">
        <v>15</v>
      </c>
      <c r="B59" s="11">
        <v>13</v>
      </c>
      <c r="C59" s="38">
        <v>1000</v>
      </c>
      <c r="D59" s="53">
        <v>144865.98000000001</v>
      </c>
      <c r="E59" s="53">
        <v>39818</v>
      </c>
      <c r="F59" s="17">
        <f>D59-E59</f>
        <v>105047.98000000001</v>
      </c>
      <c r="G59" s="18">
        <f t="shared" si="0"/>
        <v>3.6382033251293389</v>
      </c>
      <c r="H59" s="51">
        <v>9323</v>
      </c>
      <c r="I59" s="51">
        <v>9521.19</v>
      </c>
      <c r="J59" s="46" t="s">
        <v>187</v>
      </c>
      <c r="K59" s="21"/>
    </row>
    <row r="60" spans="1:11" x14ac:dyDescent="0.2">
      <c r="A60" t="s">
        <v>102</v>
      </c>
      <c r="B60" s="11">
        <v>28</v>
      </c>
      <c r="C60" s="38">
        <v>2000</v>
      </c>
      <c r="D60" s="53">
        <v>701637.23</v>
      </c>
      <c r="E60" s="53">
        <v>626452</v>
      </c>
      <c r="F60" s="17"/>
      <c r="G60" s="18">
        <f t="shared" si="0"/>
        <v>1.1200175432435366</v>
      </c>
      <c r="H60" s="51">
        <v>53050</v>
      </c>
      <c r="I60" s="51">
        <v>16067.01</v>
      </c>
      <c r="J60" s="46" t="s">
        <v>187</v>
      </c>
      <c r="K60" s="21"/>
    </row>
    <row r="61" spans="1:11" x14ac:dyDescent="0.2">
      <c r="A61" s="1" t="s">
        <v>49</v>
      </c>
      <c r="B61" s="11">
        <v>12</v>
      </c>
      <c r="C61" s="38">
        <v>600</v>
      </c>
      <c r="D61" s="53">
        <v>112271.83</v>
      </c>
      <c r="E61" s="53">
        <v>88935</v>
      </c>
      <c r="F61" s="17">
        <f>D61-E61</f>
        <v>23336.83</v>
      </c>
      <c r="G61" s="18">
        <f t="shared" si="0"/>
        <v>1.2624032158317873</v>
      </c>
      <c r="H61" s="51">
        <v>6277</v>
      </c>
      <c r="I61" s="51">
        <v>8331.0400000000009</v>
      </c>
      <c r="J61" s="46" t="s">
        <v>187</v>
      </c>
      <c r="K61" s="21"/>
    </row>
    <row r="62" spans="1:11" x14ac:dyDescent="0.2">
      <c r="A62" s="1" t="s">
        <v>103</v>
      </c>
      <c r="B62" s="11">
        <v>26</v>
      </c>
      <c r="C62" s="38">
        <v>1500</v>
      </c>
      <c r="D62" s="53">
        <v>426665.84</v>
      </c>
      <c r="E62" s="53">
        <v>359664</v>
      </c>
      <c r="F62" s="17">
        <f>D62-E62</f>
        <v>67001.840000000026</v>
      </c>
      <c r="G62" s="18">
        <f t="shared" si="0"/>
        <v>1.1862900929756663</v>
      </c>
      <c r="H62" s="51">
        <v>31688</v>
      </c>
      <c r="I62" s="51">
        <v>31849.02</v>
      </c>
      <c r="J62" s="46" t="s">
        <v>187</v>
      </c>
      <c r="K62" s="21"/>
    </row>
    <row r="63" spans="1:11" x14ac:dyDescent="0.2">
      <c r="A63" t="s">
        <v>120</v>
      </c>
      <c r="B63" s="11">
        <v>19</v>
      </c>
      <c r="C63" s="38">
        <v>2000</v>
      </c>
      <c r="D63" s="53">
        <v>308311.24</v>
      </c>
      <c r="E63" s="53">
        <v>244320</v>
      </c>
      <c r="F63" s="17"/>
      <c r="G63" s="18">
        <f t="shared" si="0"/>
        <v>1.2619156843483954</v>
      </c>
      <c r="H63" s="51">
        <v>28768</v>
      </c>
      <c r="I63" s="51">
        <v>14612</v>
      </c>
      <c r="J63" s="46" t="s">
        <v>187</v>
      </c>
      <c r="K63" s="21"/>
    </row>
    <row r="64" spans="1:11" x14ac:dyDescent="0.2">
      <c r="A64" s="1" t="s">
        <v>50</v>
      </c>
      <c r="B64" s="11">
        <v>11</v>
      </c>
      <c r="C64" s="38">
        <v>500</v>
      </c>
      <c r="D64" s="53">
        <v>58434.1</v>
      </c>
      <c r="E64" s="53">
        <v>28577</v>
      </c>
      <c r="F64" s="17">
        <f t="shared" ref="F64:F78" si="6">D64-E64</f>
        <v>29857.1</v>
      </c>
      <c r="G64" s="18">
        <f t="shared" si="0"/>
        <v>2.0447947650208209</v>
      </c>
      <c r="H64" s="51">
        <v>4695</v>
      </c>
      <c r="I64" s="51">
        <v>7140.9</v>
      </c>
      <c r="J64" s="46" t="s">
        <v>187</v>
      </c>
      <c r="K64" s="21"/>
    </row>
    <row r="65" spans="1:11" x14ac:dyDescent="0.2">
      <c r="A65" t="s">
        <v>16</v>
      </c>
      <c r="B65" s="11">
        <v>16</v>
      </c>
      <c r="C65" s="38">
        <v>500</v>
      </c>
      <c r="D65" s="53">
        <v>55554.99</v>
      </c>
      <c r="E65" s="53">
        <v>51343</v>
      </c>
      <c r="F65" s="17">
        <f t="shared" si="6"/>
        <v>4211.989999999998</v>
      </c>
      <c r="G65" s="18">
        <f t="shared" si="0"/>
        <v>1.0820363048516837</v>
      </c>
      <c r="H65" s="51">
        <v>7016</v>
      </c>
      <c r="I65" s="51">
        <v>9521.19</v>
      </c>
      <c r="J65" s="46" t="s">
        <v>187</v>
      </c>
      <c r="K65" s="21"/>
    </row>
    <row r="66" spans="1:11" x14ac:dyDescent="0.2">
      <c r="A66" t="s">
        <v>104</v>
      </c>
      <c r="B66" s="11">
        <v>18</v>
      </c>
      <c r="C66" s="38">
        <v>700</v>
      </c>
      <c r="D66" s="53">
        <v>143832.12</v>
      </c>
      <c r="E66" s="53">
        <v>139003</v>
      </c>
      <c r="F66" s="17">
        <f t="shared" si="6"/>
        <v>4829.1199999999953</v>
      </c>
      <c r="G66" s="18">
        <f t="shared" si="0"/>
        <v>1.0347411206952368</v>
      </c>
      <c r="H66" s="51">
        <v>11146</v>
      </c>
      <c r="I66" s="51">
        <v>10116.27</v>
      </c>
      <c r="J66" s="46" t="s">
        <v>187</v>
      </c>
      <c r="K66" s="21"/>
    </row>
    <row r="67" spans="1:11" x14ac:dyDescent="0.2">
      <c r="A67" s="16" t="s">
        <v>149</v>
      </c>
      <c r="B67" s="11">
        <v>7</v>
      </c>
      <c r="C67" s="38">
        <v>1250</v>
      </c>
      <c r="D67" s="53">
        <v>100004.68</v>
      </c>
      <c r="E67" s="53">
        <v>98626</v>
      </c>
      <c r="F67" s="17">
        <f t="shared" si="6"/>
        <v>1378.679999999993</v>
      </c>
      <c r="G67" s="18">
        <f t="shared" ref="G67" si="7">D67/E67</f>
        <v>1.0139788696692555</v>
      </c>
      <c r="H67" s="51">
        <v>7065</v>
      </c>
      <c r="I67" s="51">
        <v>2975.38</v>
      </c>
      <c r="J67" s="46" t="s">
        <v>187</v>
      </c>
      <c r="K67" s="21"/>
    </row>
    <row r="68" spans="1:11" x14ac:dyDescent="0.2">
      <c r="A68" t="s">
        <v>105</v>
      </c>
      <c r="B68" s="11">
        <v>29</v>
      </c>
      <c r="C68" s="38">
        <v>2000</v>
      </c>
      <c r="D68" s="53">
        <v>633330.73</v>
      </c>
      <c r="E68" s="53">
        <v>654730</v>
      </c>
      <c r="F68" s="17">
        <f t="shared" si="6"/>
        <v>-21399.270000000019</v>
      </c>
      <c r="G68" s="18">
        <f t="shared" si="0"/>
        <v>0.96731588593771478</v>
      </c>
      <c r="H68" s="51">
        <v>60973</v>
      </c>
      <c r="I68" s="51">
        <v>27911.97</v>
      </c>
      <c r="J68" s="46" t="s">
        <v>187</v>
      </c>
      <c r="K68" s="21"/>
    </row>
    <row r="69" spans="1:11" x14ac:dyDescent="0.2">
      <c r="A69" t="s">
        <v>121</v>
      </c>
      <c r="B69" s="11">
        <v>34</v>
      </c>
      <c r="C69" s="38">
        <v>2500</v>
      </c>
      <c r="D69" s="53">
        <v>1283560.4099999999</v>
      </c>
      <c r="E69" s="53">
        <v>1140524</v>
      </c>
      <c r="F69" s="17">
        <f t="shared" si="6"/>
        <v>143036.40999999992</v>
      </c>
      <c r="G69" s="18">
        <f t="shared" si="0"/>
        <v>1.1254128891632267</v>
      </c>
      <c r="H69" s="51">
        <v>90945</v>
      </c>
      <c r="I69" s="51">
        <v>44423.51</v>
      </c>
      <c r="J69" s="46" t="s">
        <v>187</v>
      </c>
      <c r="K69" s="21"/>
    </row>
    <row r="70" spans="1:11" s="10" customFormat="1" x14ac:dyDescent="0.2">
      <c r="A70" t="s">
        <v>122</v>
      </c>
      <c r="B70" s="11">
        <v>36</v>
      </c>
      <c r="C70" s="38">
        <v>5000</v>
      </c>
      <c r="D70" s="53">
        <v>2527241.71</v>
      </c>
      <c r="E70" s="53">
        <v>1907396</v>
      </c>
      <c r="F70" s="17">
        <f t="shared" si="6"/>
        <v>619845.71</v>
      </c>
      <c r="G70" s="18">
        <f t="shared" si="0"/>
        <v>1.3249695972939022</v>
      </c>
      <c r="H70" s="51">
        <v>178036</v>
      </c>
      <c r="I70" s="51">
        <v>153625.63</v>
      </c>
      <c r="J70" s="46" t="s">
        <v>187</v>
      </c>
      <c r="K70" s="21"/>
    </row>
    <row r="71" spans="1:11" x14ac:dyDescent="0.2">
      <c r="A71" t="s">
        <v>123</v>
      </c>
      <c r="B71" s="11">
        <v>27</v>
      </c>
      <c r="C71" s="38">
        <v>1250</v>
      </c>
      <c r="D71" s="53">
        <v>327102.53999999998</v>
      </c>
      <c r="E71" s="53">
        <v>344683</v>
      </c>
      <c r="F71" s="17">
        <f t="shared" si="6"/>
        <v>-17580.460000000021</v>
      </c>
      <c r="G71" s="18">
        <f t="shared" si="0"/>
        <v>0.9489952797207869</v>
      </c>
      <c r="H71" s="51">
        <v>32641</v>
      </c>
      <c r="I71" s="51">
        <v>18175.55</v>
      </c>
      <c r="J71" s="46" t="s">
        <v>187</v>
      </c>
      <c r="K71" s="21"/>
    </row>
    <row r="72" spans="1:11" x14ac:dyDescent="0.2">
      <c r="A72" t="s">
        <v>106</v>
      </c>
      <c r="B72" s="11">
        <v>19</v>
      </c>
      <c r="C72" s="38">
        <v>3000</v>
      </c>
      <c r="D72" s="53">
        <v>633778.02</v>
      </c>
      <c r="E72" s="53">
        <v>581186</v>
      </c>
      <c r="F72" s="17">
        <f t="shared" si="6"/>
        <v>52592.020000000019</v>
      </c>
      <c r="G72" s="18">
        <f t="shared" si="0"/>
        <v>1.090490858348274</v>
      </c>
      <c r="H72" s="51">
        <v>55742</v>
      </c>
      <c r="I72" s="51">
        <v>28301.81</v>
      </c>
      <c r="J72" s="46" t="s">
        <v>187</v>
      </c>
      <c r="K72" s="21"/>
    </row>
    <row r="73" spans="1:11" x14ac:dyDescent="0.2">
      <c r="A73" t="s">
        <v>17</v>
      </c>
      <c r="B73" s="11">
        <v>22</v>
      </c>
      <c r="C73" s="38">
        <v>750</v>
      </c>
      <c r="D73" s="53">
        <v>480299.62</v>
      </c>
      <c r="E73" s="53">
        <v>270867</v>
      </c>
      <c r="F73" s="17">
        <f t="shared" si="6"/>
        <v>209432.62</v>
      </c>
      <c r="G73" s="18">
        <f t="shared" si="0"/>
        <v>1.7731935599390107</v>
      </c>
      <c r="H73" s="51">
        <v>14214</v>
      </c>
      <c r="I73" s="51">
        <v>17756.02</v>
      </c>
      <c r="J73" s="46" t="s">
        <v>187</v>
      </c>
      <c r="K73" s="21"/>
    </row>
    <row r="74" spans="1:11" x14ac:dyDescent="0.2">
      <c r="A74" s="1" t="s">
        <v>51</v>
      </c>
      <c r="B74" s="11">
        <v>17</v>
      </c>
      <c r="C74" s="38">
        <v>1000</v>
      </c>
      <c r="D74" s="53">
        <v>318523.96999999997</v>
      </c>
      <c r="E74" s="53">
        <v>225839</v>
      </c>
      <c r="F74" s="17">
        <f t="shared" si="6"/>
        <v>92684.969999999972</v>
      </c>
      <c r="G74" s="18">
        <f t="shared" si="0"/>
        <v>1.4104028533601369</v>
      </c>
      <c r="H74" s="51">
        <v>16592</v>
      </c>
      <c r="I74" s="51">
        <v>13091.65</v>
      </c>
      <c r="J74" s="46" t="s">
        <v>187</v>
      </c>
      <c r="K74" s="21"/>
    </row>
    <row r="75" spans="1:11" x14ac:dyDescent="0.2">
      <c r="A75" s="1" t="s">
        <v>52</v>
      </c>
      <c r="B75" s="11">
        <v>24</v>
      </c>
      <c r="C75" s="38">
        <v>900</v>
      </c>
      <c r="D75" s="53">
        <v>352110.15</v>
      </c>
      <c r="E75" s="53">
        <v>273285</v>
      </c>
      <c r="F75" s="17">
        <f t="shared" si="6"/>
        <v>78825.150000000023</v>
      </c>
      <c r="G75" s="18">
        <f t="shared" si="0"/>
        <v>1.2884356989955541</v>
      </c>
      <c r="H75" s="51">
        <v>19868</v>
      </c>
      <c r="I75" s="51">
        <v>15201.13</v>
      </c>
      <c r="J75" s="46" t="s">
        <v>187</v>
      </c>
      <c r="K75" s="21"/>
    </row>
    <row r="76" spans="1:11" x14ac:dyDescent="0.2">
      <c r="A76" s="1" t="s">
        <v>53</v>
      </c>
      <c r="B76" s="11">
        <v>15</v>
      </c>
      <c r="C76" s="38">
        <v>500</v>
      </c>
      <c r="D76" s="53">
        <v>79209.899999999994</v>
      </c>
      <c r="E76" s="53">
        <v>56441</v>
      </c>
      <c r="F76" s="17">
        <f t="shared" si="6"/>
        <v>22768.899999999994</v>
      </c>
      <c r="G76" s="18">
        <f t="shared" si="0"/>
        <v>1.4034106412005456</v>
      </c>
      <c r="H76" s="51">
        <v>6237</v>
      </c>
      <c r="I76" s="51">
        <v>7735.97</v>
      </c>
      <c r="J76" s="46" t="s">
        <v>187</v>
      </c>
      <c r="K76" s="21"/>
    </row>
    <row r="77" spans="1:11" x14ac:dyDescent="0.2">
      <c r="A77" s="16" t="s">
        <v>150</v>
      </c>
      <c r="B77" s="11">
        <v>25</v>
      </c>
      <c r="C77" s="38">
        <v>1250</v>
      </c>
      <c r="D77" s="53">
        <v>343488.43</v>
      </c>
      <c r="E77" s="53">
        <v>396760</v>
      </c>
      <c r="F77" s="17">
        <f t="shared" si="6"/>
        <v>-53271.570000000007</v>
      </c>
      <c r="G77" s="18">
        <f t="shared" ref="G77" si="8">D77/E77</f>
        <v>0.86573351648351649</v>
      </c>
      <c r="H77" s="51">
        <v>29132</v>
      </c>
      <c r="I77" s="51">
        <v>14876.87</v>
      </c>
      <c r="J77" s="46">
        <v>131</v>
      </c>
      <c r="K77" s="21"/>
    </row>
    <row r="78" spans="1:11" x14ac:dyDescent="0.2">
      <c r="A78" t="s">
        <v>124</v>
      </c>
      <c r="B78" s="11">
        <v>23</v>
      </c>
      <c r="C78" s="38">
        <v>500</v>
      </c>
      <c r="D78" s="53">
        <v>512526.24</v>
      </c>
      <c r="E78" s="53">
        <v>247385</v>
      </c>
      <c r="F78" s="17">
        <f t="shared" si="6"/>
        <v>265141.24</v>
      </c>
      <c r="G78" s="18">
        <f t="shared" si="0"/>
        <v>2.0717757341795178</v>
      </c>
      <c r="H78" s="51">
        <v>10824</v>
      </c>
      <c r="I78" s="51">
        <v>14281.79</v>
      </c>
      <c r="J78" s="46" t="s">
        <v>187</v>
      </c>
      <c r="K78" s="21"/>
    </row>
    <row r="79" spans="1:11" x14ac:dyDescent="0.2">
      <c r="A79" s="1" t="s">
        <v>107</v>
      </c>
      <c r="B79" s="11">
        <v>25</v>
      </c>
      <c r="C79" s="38">
        <v>2000</v>
      </c>
      <c r="D79" s="53">
        <v>580959.68999999994</v>
      </c>
      <c r="E79" s="53">
        <v>494035</v>
      </c>
      <c r="F79" s="17">
        <f t="shared" ref="F79:F92" si="9">D79-E79</f>
        <v>86924.689999999944</v>
      </c>
      <c r="G79" s="18">
        <f t="shared" ref="G79:G96" si="10">D79/E79</f>
        <v>1.1759484449482323</v>
      </c>
      <c r="H79" s="51">
        <v>40682</v>
      </c>
      <c r="I79" s="51">
        <v>20509.86</v>
      </c>
      <c r="J79" s="46" t="s">
        <v>187</v>
      </c>
      <c r="K79" s="21"/>
    </row>
    <row r="80" spans="1:11" x14ac:dyDescent="0.2">
      <c r="A80" s="27" t="s">
        <v>151</v>
      </c>
      <c r="B80" s="11">
        <v>23</v>
      </c>
      <c r="C80" s="38">
        <v>900</v>
      </c>
      <c r="D80" s="53">
        <v>291474.74</v>
      </c>
      <c r="E80" s="53">
        <v>232484</v>
      </c>
      <c r="F80" s="17">
        <f t="shared" ref="F80:F82" si="11">D80-E80</f>
        <v>58990.739999999991</v>
      </c>
      <c r="G80" s="18">
        <f t="shared" ref="G80:G82" si="12">D80/E80</f>
        <v>1.2537410746545998</v>
      </c>
      <c r="H80" s="51">
        <v>20359</v>
      </c>
      <c r="I80" s="51">
        <v>16568.810000000001</v>
      </c>
      <c r="J80" s="46" t="s">
        <v>187</v>
      </c>
      <c r="K80" s="21"/>
    </row>
    <row r="81" spans="1:11" x14ac:dyDescent="0.2">
      <c r="A81" s="27" t="s">
        <v>152</v>
      </c>
      <c r="B81" s="11">
        <v>25</v>
      </c>
      <c r="C81" s="38">
        <v>800</v>
      </c>
      <c r="D81" s="53">
        <v>158735.16</v>
      </c>
      <c r="E81" s="53">
        <v>155912</v>
      </c>
      <c r="F81" s="17">
        <f t="shared" si="11"/>
        <v>2823.1600000000035</v>
      </c>
      <c r="G81" s="18">
        <f t="shared" si="12"/>
        <v>1.018107393914516</v>
      </c>
      <c r="H81" s="51">
        <v>18002</v>
      </c>
      <c r="I81" s="51">
        <v>14876.87</v>
      </c>
      <c r="J81" s="46" t="s">
        <v>187</v>
      </c>
      <c r="K81" s="21"/>
    </row>
    <row r="82" spans="1:11" x14ac:dyDescent="0.2">
      <c r="A82" s="27" t="s">
        <v>153</v>
      </c>
      <c r="B82" s="11">
        <v>18</v>
      </c>
      <c r="C82" s="38">
        <v>500</v>
      </c>
      <c r="D82" s="53">
        <v>180449.3</v>
      </c>
      <c r="E82" s="53">
        <v>119617</v>
      </c>
      <c r="F82" s="17">
        <f t="shared" si="11"/>
        <v>60832.299999999988</v>
      </c>
      <c r="G82" s="18">
        <f t="shared" si="12"/>
        <v>1.50855898409089</v>
      </c>
      <c r="H82" s="51">
        <v>7769</v>
      </c>
      <c r="I82" s="51">
        <v>10711.35</v>
      </c>
      <c r="J82" s="46" t="s">
        <v>187</v>
      </c>
      <c r="K82" s="21"/>
    </row>
    <row r="83" spans="1:11" x14ac:dyDescent="0.2">
      <c r="A83" t="s">
        <v>10</v>
      </c>
      <c r="B83" s="11">
        <v>25</v>
      </c>
      <c r="C83" s="38">
        <v>2500</v>
      </c>
      <c r="D83" s="53">
        <v>712376.84</v>
      </c>
      <c r="E83" s="53">
        <v>648538</v>
      </c>
      <c r="F83" s="17">
        <f t="shared" si="9"/>
        <v>63838.839999999967</v>
      </c>
      <c r="G83" s="18">
        <f t="shared" si="10"/>
        <v>1.0984350030376016</v>
      </c>
      <c r="H83" s="51">
        <v>54848</v>
      </c>
      <c r="I83" s="51">
        <v>33766.199999999997</v>
      </c>
      <c r="J83" s="46" t="s">
        <v>187</v>
      </c>
      <c r="K83" s="21"/>
    </row>
    <row r="84" spans="1:11" x14ac:dyDescent="0.2">
      <c r="A84" s="1" t="s">
        <v>54</v>
      </c>
      <c r="B84" s="11">
        <v>21</v>
      </c>
      <c r="C84" s="38">
        <v>1250</v>
      </c>
      <c r="D84" s="53">
        <v>293153.25</v>
      </c>
      <c r="E84" s="53">
        <v>220323</v>
      </c>
      <c r="F84" s="17">
        <f t="shared" si="9"/>
        <v>72830.25</v>
      </c>
      <c r="G84" s="18">
        <f t="shared" si="10"/>
        <v>1.3305612668672813</v>
      </c>
      <c r="H84" s="51">
        <v>19805</v>
      </c>
      <c r="I84" s="51">
        <v>14852.75</v>
      </c>
      <c r="J84" s="46" t="s">
        <v>187</v>
      </c>
      <c r="K84" s="21"/>
    </row>
    <row r="85" spans="1:11" x14ac:dyDescent="0.2">
      <c r="A85" s="1" t="s">
        <v>108</v>
      </c>
      <c r="B85" s="11">
        <v>20</v>
      </c>
      <c r="C85" s="38">
        <v>800</v>
      </c>
      <c r="D85" s="53">
        <v>282378.25</v>
      </c>
      <c r="E85" s="53">
        <v>202998</v>
      </c>
      <c r="F85" s="17">
        <f t="shared" si="9"/>
        <v>79380.25</v>
      </c>
      <c r="G85" s="18">
        <f t="shared" si="10"/>
        <v>1.3910395668922846</v>
      </c>
      <c r="H85" s="51">
        <v>14282</v>
      </c>
      <c r="I85" s="51">
        <v>9521.19</v>
      </c>
      <c r="J85" s="46" t="s">
        <v>187</v>
      </c>
      <c r="K85" s="21"/>
    </row>
    <row r="86" spans="1:11" x14ac:dyDescent="0.2">
      <c r="A86" s="6" t="s">
        <v>75</v>
      </c>
      <c r="B86" s="24">
        <v>22</v>
      </c>
      <c r="C86" s="50">
        <v>500</v>
      </c>
      <c r="D86" s="53">
        <v>177582.47</v>
      </c>
      <c r="E86" s="53">
        <v>154974</v>
      </c>
      <c r="F86" s="20">
        <f t="shared" si="9"/>
        <v>22608.47</v>
      </c>
      <c r="G86" s="18">
        <f t="shared" si="10"/>
        <v>1.1458855679017126</v>
      </c>
      <c r="H86" s="51">
        <v>11463</v>
      </c>
      <c r="I86" s="51">
        <v>13686.71</v>
      </c>
      <c r="J86" s="46" t="s">
        <v>187</v>
      </c>
      <c r="K86" s="21"/>
    </row>
    <row r="87" spans="1:11" x14ac:dyDescent="0.2">
      <c r="A87" s="6" t="s">
        <v>55</v>
      </c>
      <c r="B87" s="11">
        <v>20</v>
      </c>
      <c r="C87" s="38">
        <v>600</v>
      </c>
      <c r="D87" s="53">
        <v>162493.75</v>
      </c>
      <c r="E87" s="53">
        <v>87032</v>
      </c>
      <c r="F87" s="17">
        <f t="shared" si="9"/>
        <v>75461.75</v>
      </c>
      <c r="G87" s="18">
        <f t="shared" si="10"/>
        <v>1.8670575190734442</v>
      </c>
      <c r="H87" s="51">
        <v>9886</v>
      </c>
      <c r="I87" s="51">
        <v>8926.1200000000008</v>
      </c>
      <c r="J87" s="46" t="s">
        <v>187</v>
      </c>
      <c r="K87" s="21"/>
    </row>
    <row r="88" spans="1:11" x14ac:dyDescent="0.2">
      <c r="A88" t="s">
        <v>18</v>
      </c>
      <c r="B88" s="11">
        <v>16</v>
      </c>
      <c r="C88" s="38">
        <v>1000</v>
      </c>
      <c r="D88" s="53">
        <v>249021.04</v>
      </c>
      <c r="E88" s="53">
        <v>165124</v>
      </c>
      <c r="F88" s="17">
        <f t="shared" si="9"/>
        <v>83897.040000000008</v>
      </c>
      <c r="G88" s="18">
        <f t="shared" si="10"/>
        <v>1.5080850754584434</v>
      </c>
      <c r="H88" s="51">
        <v>13126</v>
      </c>
      <c r="I88" s="51">
        <v>12496.57</v>
      </c>
      <c r="J88" s="46" t="s">
        <v>187</v>
      </c>
      <c r="K88" s="21"/>
    </row>
    <row r="89" spans="1:11" x14ac:dyDescent="0.2">
      <c r="A89" t="s">
        <v>109</v>
      </c>
      <c r="B89" s="11">
        <v>23</v>
      </c>
      <c r="C89" s="38">
        <v>700</v>
      </c>
      <c r="D89" s="53">
        <v>212738.53</v>
      </c>
      <c r="E89" s="53">
        <v>187113</v>
      </c>
      <c r="F89" s="17">
        <f t="shared" si="9"/>
        <v>25625.53</v>
      </c>
      <c r="G89" s="18">
        <f t="shared" si="10"/>
        <v>1.1369521625969334</v>
      </c>
      <c r="H89" s="51">
        <v>15583</v>
      </c>
      <c r="I89" s="51">
        <v>14281.79</v>
      </c>
      <c r="J89" s="46" t="s">
        <v>187</v>
      </c>
      <c r="K89" s="21"/>
    </row>
    <row r="90" spans="1:11" x14ac:dyDescent="0.2">
      <c r="A90" t="s">
        <v>125</v>
      </c>
      <c r="B90" s="11">
        <v>27</v>
      </c>
      <c r="C90" s="38">
        <v>3000</v>
      </c>
      <c r="D90" s="53">
        <v>988595.42</v>
      </c>
      <c r="E90" s="53">
        <v>915670</v>
      </c>
      <c r="F90" s="17">
        <f t="shared" si="9"/>
        <v>72925.420000000042</v>
      </c>
      <c r="G90" s="18">
        <f t="shared" si="10"/>
        <v>1.0796415957714025</v>
      </c>
      <c r="H90" s="51">
        <v>80416</v>
      </c>
      <c r="I90" s="51">
        <v>60043.44</v>
      </c>
      <c r="J90" s="46" t="s">
        <v>187</v>
      </c>
      <c r="K90" s="21"/>
    </row>
    <row r="91" spans="1:11" x14ac:dyDescent="0.2">
      <c r="A91" s="16" t="s">
        <v>154</v>
      </c>
      <c r="B91" s="11">
        <v>31</v>
      </c>
      <c r="C91" s="38">
        <v>3500</v>
      </c>
      <c r="D91" s="53">
        <v>1083281.6100000001</v>
      </c>
      <c r="E91" s="53">
        <v>896875</v>
      </c>
      <c r="F91" s="17">
        <f t="shared" si="9"/>
        <v>186406.6100000001</v>
      </c>
      <c r="G91" s="18">
        <f t="shared" ref="G91" si="13">D91/E91</f>
        <v>1.2078401226480837</v>
      </c>
      <c r="H91" s="51">
        <v>97410</v>
      </c>
      <c r="I91" s="51">
        <v>82947.89</v>
      </c>
      <c r="J91" s="46" t="s">
        <v>187</v>
      </c>
      <c r="K91" s="21"/>
    </row>
    <row r="92" spans="1:11" x14ac:dyDescent="0.2">
      <c r="A92" t="s">
        <v>126</v>
      </c>
      <c r="B92" s="11">
        <v>26</v>
      </c>
      <c r="C92" s="38">
        <v>2100</v>
      </c>
      <c r="D92" s="53">
        <v>751378.68</v>
      </c>
      <c r="E92" s="53">
        <v>611056</v>
      </c>
      <c r="F92" s="17">
        <f t="shared" si="9"/>
        <v>140322.68000000005</v>
      </c>
      <c r="G92" s="18">
        <f t="shared" si="10"/>
        <v>1.2296396402293734</v>
      </c>
      <c r="H92" s="51">
        <v>46479</v>
      </c>
      <c r="I92" s="51">
        <v>39574.629999999997</v>
      </c>
      <c r="J92" s="46" t="s">
        <v>187</v>
      </c>
      <c r="K92" s="21"/>
    </row>
    <row r="93" spans="1:11" x14ac:dyDescent="0.2">
      <c r="A93" s="1" t="s">
        <v>11</v>
      </c>
      <c r="B93" s="11">
        <v>19</v>
      </c>
      <c r="C93" s="38">
        <v>600</v>
      </c>
      <c r="D93" s="53">
        <v>176397.44</v>
      </c>
      <c r="E93" s="53">
        <v>90764</v>
      </c>
      <c r="F93" s="17">
        <f>D93-E93</f>
        <v>85633.44</v>
      </c>
      <c r="G93" s="18">
        <f t="shared" si="10"/>
        <v>1.9434736239037504</v>
      </c>
      <c r="H93" s="51">
        <v>9517</v>
      </c>
      <c r="I93" s="51">
        <v>11306.42</v>
      </c>
      <c r="J93" s="46" t="s">
        <v>187</v>
      </c>
      <c r="K93" s="21"/>
    </row>
    <row r="94" spans="1:11" x14ac:dyDescent="0.2">
      <c r="A94" s="1" t="s">
        <v>56</v>
      </c>
      <c r="B94" s="11">
        <v>31</v>
      </c>
      <c r="C94" s="38">
        <v>2500</v>
      </c>
      <c r="D94" s="53">
        <v>1196362.3400000001</v>
      </c>
      <c r="E94" s="53">
        <v>968058</v>
      </c>
      <c r="F94" s="17">
        <f>D94-E94</f>
        <v>228304.34000000008</v>
      </c>
      <c r="G94" s="18">
        <f t="shared" si="10"/>
        <v>1.2358374601521811</v>
      </c>
      <c r="H94" s="51">
        <v>85293</v>
      </c>
      <c r="I94" s="51">
        <v>104134.71</v>
      </c>
      <c r="J94" s="46" t="s">
        <v>187</v>
      </c>
      <c r="K94" s="21"/>
    </row>
    <row r="95" spans="1:11" x14ac:dyDescent="0.2">
      <c r="A95" s="27" t="s">
        <v>155</v>
      </c>
      <c r="B95" s="11">
        <v>19</v>
      </c>
      <c r="C95" s="38">
        <v>1000</v>
      </c>
      <c r="D95" s="53">
        <v>236459.76</v>
      </c>
      <c r="E95" s="53">
        <v>201692</v>
      </c>
      <c r="F95" s="17">
        <f>D95-E95</f>
        <v>34767.760000000009</v>
      </c>
      <c r="G95" s="18">
        <f t="shared" si="10"/>
        <v>1.1723804612974238</v>
      </c>
      <c r="H95" s="51">
        <v>14044</v>
      </c>
      <c r="I95" s="51">
        <v>13880.07</v>
      </c>
      <c r="J95" s="46" t="s">
        <v>187</v>
      </c>
      <c r="K95" s="21"/>
    </row>
    <row r="96" spans="1:11" x14ac:dyDescent="0.2">
      <c r="A96" t="s">
        <v>127</v>
      </c>
      <c r="B96" s="11">
        <v>12</v>
      </c>
      <c r="C96" s="38">
        <v>1250</v>
      </c>
      <c r="D96" s="53">
        <v>137476.10999999999</v>
      </c>
      <c r="E96" s="53">
        <v>70163</v>
      </c>
      <c r="F96" s="17">
        <f>D96-E96</f>
        <v>67313.109999999986</v>
      </c>
      <c r="G96" s="18">
        <f t="shared" si="10"/>
        <v>1.9593818679360915</v>
      </c>
      <c r="H96" s="51">
        <v>10443</v>
      </c>
      <c r="I96" s="51">
        <v>7735.97</v>
      </c>
      <c r="J96" s="46" t="s">
        <v>187</v>
      </c>
      <c r="K96" s="21"/>
    </row>
    <row r="97" spans="1:10" x14ac:dyDescent="0.2">
      <c r="B97" s="11"/>
      <c r="C97" s="11"/>
      <c r="D97" s="17"/>
      <c r="E97" s="17"/>
      <c r="F97" s="17"/>
      <c r="G97" s="1"/>
      <c r="H97" s="1"/>
      <c r="I97" s="1"/>
      <c r="J97" s="23"/>
    </row>
    <row r="98" spans="1:10" x14ac:dyDescent="0.2">
      <c r="B98" s="11"/>
      <c r="C98" s="11"/>
      <c r="D98" s="17"/>
      <c r="E98" s="17"/>
      <c r="F98" s="17"/>
      <c r="G98" s="1"/>
      <c r="H98" s="1"/>
      <c r="I98" s="1"/>
      <c r="J98" s="23"/>
    </row>
    <row r="99" spans="1:10" x14ac:dyDescent="0.2">
      <c r="B99" s="11"/>
      <c r="C99" s="11"/>
      <c r="D99" s="17"/>
      <c r="E99" s="17"/>
      <c r="F99" s="17"/>
      <c r="G99" s="1"/>
      <c r="H99" s="1"/>
      <c r="I99" s="1"/>
      <c r="J99" s="23"/>
    </row>
    <row r="100" spans="1:10" x14ac:dyDescent="0.2">
      <c r="B100" s="11"/>
      <c r="C100" s="11"/>
      <c r="D100" s="17"/>
      <c r="E100" s="17"/>
      <c r="F100" s="17"/>
      <c r="G100" s="1"/>
      <c r="H100" s="1"/>
      <c r="I100" s="1"/>
      <c r="J100" s="23"/>
    </row>
    <row r="101" spans="1:10" x14ac:dyDescent="0.2">
      <c r="A101" t="s">
        <v>37</v>
      </c>
      <c r="B101" s="11"/>
      <c r="C101" s="11"/>
      <c r="D101" s="17"/>
      <c r="E101" s="17"/>
      <c r="F101" s="17"/>
      <c r="G101" s="1"/>
      <c r="H101" s="1"/>
      <c r="I101" s="1"/>
      <c r="J101" s="23"/>
    </row>
    <row r="102" spans="1:10" x14ac:dyDescent="0.2">
      <c r="A102" t="s">
        <v>38</v>
      </c>
      <c r="B102" s="11"/>
      <c r="C102" s="11"/>
      <c r="D102" s="17"/>
      <c r="E102" s="17"/>
      <c r="F102" s="17"/>
      <c r="G102" s="1"/>
      <c r="H102" s="1"/>
      <c r="I102" s="1"/>
      <c r="J102" s="23"/>
    </row>
    <row r="103" spans="1:10" x14ac:dyDescent="0.2">
      <c r="B103" s="11"/>
      <c r="C103" s="11"/>
      <c r="D103" s="17"/>
      <c r="E103" s="17"/>
      <c r="F103" s="17"/>
      <c r="G103" s="1"/>
      <c r="H103" s="1"/>
      <c r="I103" s="1"/>
      <c r="J103" s="23"/>
    </row>
    <row r="104" spans="1:10" x14ac:dyDescent="0.2">
      <c r="A104" s="16" t="s">
        <v>140</v>
      </c>
      <c r="B104" s="11"/>
      <c r="C104" s="11"/>
      <c r="D104" s="17"/>
      <c r="E104" s="17"/>
      <c r="F104" s="17"/>
      <c r="G104" s="1"/>
      <c r="H104" s="1"/>
      <c r="I104" s="1"/>
      <c r="J104" s="23"/>
    </row>
    <row r="105" spans="1:10" x14ac:dyDescent="0.2">
      <c r="A105" s="16" t="s">
        <v>141</v>
      </c>
      <c r="B105" s="11"/>
      <c r="C105" s="11"/>
      <c r="D105" s="17"/>
      <c r="E105" s="17"/>
      <c r="F105" s="17"/>
      <c r="G105" s="1"/>
      <c r="H105" s="1"/>
      <c r="I105" s="1"/>
      <c r="J105" s="23"/>
    </row>
    <row r="106" spans="1:10" x14ac:dyDescent="0.2">
      <c r="A106" s="16"/>
      <c r="B106" s="11"/>
      <c r="C106" s="11"/>
      <c r="D106" s="17"/>
      <c r="E106" s="17"/>
      <c r="F106" s="17"/>
      <c r="G106" s="1"/>
      <c r="H106" s="1"/>
      <c r="I106" s="1"/>
      <c r="J106" s="23"/>
    </row>
    <row r="107" spans="1:10" x14ac:dyDescent="0.2">
      <c r="A107" s="16" t="s">
        <v>142</v>
      </c>
      <c r="B107" s="11"/>
      <c r="C107" s="11"/>
      <c r="D107" s="17"/>
      <c r="E107" s="17"/>
      <c r="F107" s="17"/>
      <c r="G107" s="1"/>
      <c r="H107" s="1"/>
      <c r="I107" s="1"/>
      <c r="J107" s="23"/>
    </row>
  </sheetData>
  <printOptions gridLines="1"/>
  <pageMargins left="0.75" right="0.75" top="1" bottom="1" header="0.5" footer="0.5"/>
  <pageSetup scale="9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zoomScaleNormal="100" workbookViewId="0">
      <pane xSplit="1" ySplit="5" topLeftCell="B6" activePane="bottomRight" state="frozen"/>
      <selection activeCell="J84" sqref="J6:J84"/>
      <selection pane="topRight" activeCell="J84" sqref="J6:J84"/>
      <selection pane="bottomLeft" activeCell="J84" sqref="J6:J84"/>
      <selection pane="bottomRight" activeCell="K6" sqref="K6:K84"/>
    </sheetView>
  </sheetViews>
  <sheetFormatPr defaultRowHeight="12.75" x14ac:dyDescent="0.2"/>
  <cols>
    <col min="1" max="1" width="30" customWidth="1"/>
    <col min="2" max="2" width="9.5703125" style="5" customWidth="1"/>
    <col min="3" max="3" width="17.85546875" style="5" customWidth="1"/>
    <col min="4" max="5" width="11.28515625" style="3" bestFit="1" customWidth="1"/>
    <col min="6" max="6" width="10.28515625" style="3" hidden="1" customWidth="1"/>
    <col min="8" max="9" width="12.85546875" customWidth="1"/>
    <col min="10" max="10" width="14.7109375" style="2" bestFit="1" customWidth="1"/>
    <col min="11" max="11" width="10.28515625" bestFit="1" customWidth="1"/>
  </cols>
  <sheetData>
    <row r="1" spans="1:11" x14ac:dyDescent="0.2">
      <c r="A1" s="12" t="s">
        <v>0</v>
      </c>
      <c r="B1" s="34"/>
      <c r="C1" s="34"/>
      <c r="D1" s="35"/>
      <c r="E1" s="35"/>
      <c r="F1" s="35"/>
      <c r="G1" s="12"/>
      <c r="H1" s="12"/>
      <c r="I1" s="12"/>
      <c r="J1" s="36"/>
    </row>
    <row r="2" spans="1:11" x14ac:dyDescent="0.2">
      <c r="A2" s="19" t="s">
        <v>130</v>
      </c>
      <c r="B2" s="34"/>
      <c r="C2" s="34"/>
      <c r="D2" s="35"/>
      <c r="E2" s="35"/>
      <c r="F2" s="35"/>
      <c r="G2" s="12"/>
      <c r="H2" s="12"/>
      <c r="I2" s="12"/>
      <c r="J2" s="36"/>
    </row>
    <row r="3" spans="1:11" x14ac:dyDescent="0.2">
      <c r="A3" s="12"/>
      <c r="B3" s="34"/>
      <c r="C3" s="34"/>
      <c r="D3" s="35"/>
      <c r="E3" s="35"/>
      <c r="F3" s="35"/>
      <c r="G3" s="12"/>
      <c r="H3" s="12"/>
      <c r="I3" s="12"/>
      <c r="J3" s="36"/>
    </row>
    <row r="4" spans="1:11" x14ac:dyDescent="0.2">
      <c r="A4" s="12"/>
      <c r="B4" s="34" t="s">
        <v>29</v>
      </c>
      <c r="C4" s="34" t="s">
        <v>31</v>
      </c>
      <c r="D4" s="35" t="s">
        <v>19</v>
      </c>
      <c r="E4" s="35" t="s">
        <v>22</v>
      </c>
      <c r="F4" s="35" t="s">
        <v>24</v>
      </c>
      <c r="G4" s="35" t="s">
        <v>26</v>
      </c>
      <c r="H4" s="35" t="s">
        <v>28</v>
      </c>
      <c r="I4" s="37" t="s">
        <v>128</v>
      </c>
      <c r="J4" s="37" t="s">
        <v>129</v>
      </c>
    </row>
    <row r="5" spans="1:11" x14ac:dyDescent="0.2">
      <c r="A5" s="12" t="s">
        <v>1</v>
      </c>
      <c r="B5" s="34" t="s">
        <v>30</v>
      </c>
      <c r="C5" s="34" t="s">
        <v>32</v>
      </c>
      <c r="D5" s="35" t="s">
        <v>20</v>
      </c>
      <c r="E5" s="35" t="s">
        <v>23</v>
      </c>
      <c r="F5" s="35" t="s">
        <v>25</v>
      </c>
      <c r="G5" s="35" t="s">
        <v>27</v>
      </c>
      <c r="H5" s="35" t="s">
        <v>80</v>
      </c>
      <c r="I5" s="35" t="s">
        <v>34</v>
      </c>
      <c r="J5" s="35" t="s">
        <v>33</v>
      </c>
    </row>
    <row r="6" spans="1:11" x14ac:dyDescent="0.2">
      <c r="A6" t="s">
        <v>83</v>
      </c>
      <c r="B6" s="11">
        <v>21</v>
      </c>
      <c r="C6" s="38">
        <v>2000</v>
      </c>
      <c r="D6" s="46">
        <v>206359</v>
      </c>
      <c r="E6" s="46">
        <v>226109</v>
      </c>
      <c r="F6" s="17"/>
      <c r="G6" s="18">
        <f>D6/E6</f>
        <v>0.912652747126386</v>
      </c>
      <c r="H6" s="46">
        <v>25512</v>
      </c>
      <c r="I6" s="46">
        <v>7354.7699999999995</v>
      </c>
      <c r="J6" s="46">
        <v>13826</v>
      </c>
      <c r="K6" s="22"/>
    </row>
    <row r="7" spans="1:11" x14ac:dyDescent="0.2">
      <c r="A7" t="s">
        <v>21</v>
      </c>
      <c r="B7" s="11">
        <v>22</v>
      </c>
      <c r="C7" s="38">
        <v>500</v>
      </c>
      <c r="D7" s="46">
        <v>180926</v>
      </c>
      <c r="E7" s="46">
        <v>118061</v>
      </c>
      <c r="F7" s="17">
        <f>D7-E7</f>
        <v>62865</v>
      </c>
      <c r="G7" s="18">
        <f t="shared" ref="G7:G70" si="0">D7/E7</f>
        <v>1.5324789727344339</v>
      </c>
      <c r="H7" s="46">
        <v>8363</v>
      </c>
      <c r="I7" s="46">
        <v>11880.78</v>
      </c>
      <c r="J7" s="46" t="s">
        <v>187</v>
      </c>
      <c r="K7" s="21"/>
    </row>
    <row r="8" spans="1:11" x14ac:dyDescent="0.2">
      <c r="A8" t="s">
        <v>2</v>
      </c>
      <c r="B8" s="11">
        <v>25</v>
      </c>
      <c r="C8" s="38">
        <v>500</v>
      </c>
      <c r="D8" s="46">
        <v>174915</v>
      </c>
      <c r="E8" s="46">
        <v>140937</v>
      </c>
      <c r="F8" s="17">
        <f>D8-E8</f>
        <v>33978</v>
      </c>
      <c r="G8" s="18">
        <f t="shared" si="0"/>
        <v>1.2410864428787332</v>
      </c>
      <c r="H8" s="46">
        <v>10846</v>
      </c>
      <c r="I8" s="46">
        <v>13578.04</v>
      </c>
      <c r="J8" s="46" t="s">
        <v>187</v>
      </c>
      <c r="K8" s="21"/>
    </row>
    <row r="9" spans="1:11" x14ac:dyDescent="0.2">
      <c r="A9" t="s">
        <v>84</v>
      </c>
      <c r="B9" s="11">
        <v>28</v>
      </c>
      <c r="C9" s="38">
        <v>700</v>
      </c>
      <c r="D9" s="46">
        <v>356738</v>
      </c>
      <c r="E9" s="46">
        <v>281819</v>
      </c>
      <c r="F9" s="17"/>
      <c r="G9" s="18">
        <f t="shared" si="0"/>
        <v>1.2658408411072355</v>
      </c>
      <c r="H9" s="46">
        <v>16815</v>
      </c>
      <c r="I9" s="46">
        <v>13321.18</v>
      </c>
      <c r="J9" s="46" t="s">
        <v>187</v>
      </c>
      <c r="K9" s="21"/>
    </row>
    <row r="10" spans="1:11" x14ac:dyDescent="0.2">
      <c r="A10" t="s">
        <v>112</v>
      </c>
      <c r="B10" s="11">
        <v>26</v>
      </c>
      <c r="C10" s="38">
        <v>700</v>
      </c>
      <c r="D10" s="46">
        <v>261714</v>
      </c>
      <c r="E10" s="46">
        <v>134723</v>
      </c>
      <c r="F10" s="17"/>
      <c r="G10" s="18">
        <f t="shared" si="0"/>
        <v>1.9426081663858434</v>
      </c>
      <c r="H10" s="46">
        <v>13921</v>
      </c>
      <c r="I10" s="46">
        <v>13012.28</v>
      </c>
      <c r="J10" s="46" t="s">
        <v>187</v>
      </c>
      <c r="K10" s="21"/>
    </row>
    <row r="11" spans="1:11" x14ac:dyDescent="0.2">
      <c r="A11" s="1" t="s">
        <v>12</v>
      </c>
      <c r="B11" s="11">
        <v>21</v>
      </c>
      <c r="C11" s="38">
        <v>900</v>
      </c>
      <c r="D11" s="46">
        <v>213856</v>
      </c>
      <c r="E11" s="46">
        <v>171781</v>
      </c>
      <c r="F11" s="17">
        <f>D11-E11</f>
        <v>42075</v>
      </c>
      <c r="G11" s="18">
        <f t="shared" si="0"/>
        <v>1.244933956607541</v>
      </c>
      <c r="H11" s="46">
        <v>11005</v>
      </c>
      <c r="I11" s="46">
        <v>12446.529999999999</v>
      </c>
      <c r="J11" s="46" t="s">
        <v>187</v>
      </c>
      <c r="K11" s="21"/>
    </row>
    <row r="12" spans="1:11" x14ac:dyDescent="0.2">
      <c r="A12" s="1" t="s">
        <v>41</v>
      </c>
      <c r="B12" s="11">
        <v>29</v>
      </c>
      <c r="C12" s="38">
        <v>1000</v>
      </c>
      <c r="D12" s="46">
        <v>262945</v>
      </c>
      <c r="E12" s="46">
        <v>253871</v>
      </c>
      <c r="F12" s="17"/>
      <c r="G12" s="18">
        <f t="shared" si="0"/>
        <v>1.0357425621673999</v>
      </c>
      <c r="H12" s="46">
        <v>22924</v>
      </c>
      <c r="I12" s="46">
        <v>13182.740000000002</v>
      </c>
      <c r="J12" s="46" t="s">
        <v>187</v>
      </c>
      <c r="K12" s="21"/>
    </row>
    <row r="13" spans="1:11" x14ac:dyDescent="0.2">
      <c r="A13" s="1" t="s">
        <v>42</v>
      </c>
      <c r="B13" s="11">
        <v>22</v>
      </c>
      <c r="C13" s="38">
        <v>1000</v>
      </c>
      <c r="D13" s="46">
        <v>275091</v>
      </c>
      <c r="E13" s="46">
        <v>180554</v>
      </c>
      <c r="F13" s="17"/>
      <c r="G13" s="18">
        <f t="shared" si="0"/>
        <v>1.5235940494256566</v>
      </c>
      <c r="H13" s="46">
        <v>14420</v>
      </c>
      <c r="I13" s="46">
        <v>12446.529999999999</v>
      </c>
      <c r="J13" s="46" t="s">
        <v>187</v>
      </c>
      <c r="K13" s="21"/>
    </row>
    <row r="14" spans="1:11" x14ac:dyDescent="0.2">
      <c r="A14" s="1" t="s">
        <v>85</v>
      </c>
      <c r="B14" s="11">
        <v>18</v>
      </c>
      <c r="C14" s="38">
        <v>700</v>
      </c>
      <c r="D14" s="46">
        <v>206142</v>
      </c>
      <c r="E14" s="46">
        <v>166077</v>
      </c>
      <c r="F14" s="17"/>
      <c r="G14" s="18">
        <f t="shared" si="0"/>
        <v>1.2412435195722467</v>
      </c>
      <c r="H14" s="46">
        <v>11022</v>
      </c>
      <c r="I14" s="46">
        <v>6789.01</v>
      </c>
      <c r="J14" s="46" t="s">
        <v>187</v>
      </c>
      <c r="K14" s="21"/>
    </row>
    <row r="15" spans="1:11" x14ac:dyDescent="0.2">
      <c r="A15" t="s">
        <v>3</v>
      </c>
      <c r="B15" s="11">
        <v>12</v>
      </c>
      <c r="C15" s="38">
        <v>500</v>
      </c>
      <c r="D15" s="46">
        <v>66916</v>
      </c>
      <c r="E15" s="46">
        <v>24807</v>
      </c>
      <c r="F15" s="17">
        <f>D15-E15</f>
        <v>42109</v>
      </c>
      <c r="G15" s="18">
        <f t="shared" si="0"/>
        <v>2.6974644253638087</v>
      </c>
      <c r="H15" s="46">
        <v>3884</v>
      </c>
      <c r="I15" s="46">
        <v>8184.6299999999992</v>
      </c>
      <c r="J15" s="46" t="s">
        <v>187</v>
      </c>
      <c r="K15" s="21"/>
    </row>
    <row r="16" spans="1:11" x14ac:dyDescent="0.2">
      <c r="A16" t="s">
        <v>86</v>
      </c>
      <c r="B16" s="11">
        <v>27</v>
      </c>
      <c r="C16" s="38">
        <v>1250</v>
      </c>
      <c r="D16" s="46">
        <v>406283</v>
      </c>
      <c r="E16" s="46">
        <v>224766</v>
      </c>
      <c r="F16" s="17"/>
      <c r="G16" s="18">
        <f t="shared" si="0"/>
        <v>1.807582107614141</v>
      </c>
      <c r="H16" s="46">
        <v>23647</v>
      </c>
      <c r="I16" s="46">
        <v>24984.57</v>
      </c>
      <c r="J16" s="46" t="s">
        <v>187</v>
      </c>
      <c r="K16" s="21"/>
    </row>
    <row r="17" spans="1:11" x14ac:dyDescent="0.2">
      <c r="A17" s="6" t="s">
        <v>43</v>
      </c>
      <c r="B17" s="11">
        <v>31</v>
      </c>
      <c r="C17" s="38">
        <v>500</v>
      </c>
      <c r="D17" s="46">
        <v>169262</v>
      </c>
      <c r="E17" s="46">
        <v>80387</v>
      </c>
      <c r="F17" s="17"/>
      <c r="G17" s="18">
        <f t="shared" si="0"/>
        <v>2.1055892121860498</v>
      </c>
      <c r="H17" s="46">
        <v>9508</v>
      </c>
      <c r="I17" s="46">
        <v>17656.55</v>
      </c>
      <c r="J17" s="46" t="s">
        <v>187</v>
      </c>
      <c r="K17" s="21"/>
    </row>
    <row r="18" spans="1:11" x14ac:dyDescent="0.2">
      <c r="A18" t="s">
        <v>113</v>
      </c>
      <c r="B18" s="11">
        <v>20</v>
      </c>
      <c r="C18" s="38">
        <v>500</v>
      </c>
      <c r="D18" s="46">
        <v>0</v>
      </c>
      <c r="E18" s="46">
        <f>6580/2</f>
        <v>3290</v>
      </c>
      <c r="F18" s="17"/>
      <c r="G18" s="18">
        <f t="shared" si="0"/>
        <v>0</v>
      </c>
      <c r="H18" s="46">
        <v>5464</v>
      </c>
      <c r="I18" s="46">
        <v>11315.03</v>
      </c>
      <c r="J18" s="46">
        <v>6580</v>
      </c>
      <c r="K18" s="21"/>
    </row>
    <row r="19" spans="1:11" x14ac:dyDescent="0.2">
      <c r="A19" s="6" t="s">
        <v>87</v>
      </c>
      <c r="B19" s="11">
        <v>26</v>
      </c>
      <c r="C19" s="38">
        <v>1250</v>
      </c>
      <c r="D19" s="46">
        <v>331415</v>
      </c>
      <c r="E19" s="46">
        <v>194264</v>
      </c>
      <c r="F19" s="17"/>
      <c r="G19" s="18">
        <f t="shared" si="0"/>
        <v>1.7060031709426349</v>
      </c>
      <c r="H19" s="46">
        <v>18973</v>
      </c>
      <c r="I19" s="46">
        <v>12584.4</v>
      </c>
      <c r="J19" s="46" t="s">
        <v>187</v>
      </c>
      <c r="K19" s="21"/>
    </row>
    <row r="20" spans="1:11" x14ac:dyDescent="0.2">
      <c r="A20" s="1" t="s">
        <v>44</v>
      </c>
      <c r="B20" s="11">
        <v>16</v>
      </c>
      <c r="C20" s="38">
        <v>500</v>
      </c>
      <c r="D20" s="46">
        <v>94059</v>
      </c>
      <c r="E20" s="46">
        <v>65261</v>
      </c>
      <c r="F20" s="17"/>
      <c r="G20" s="18">
        <f t="shared" si="0"/>
        <v>1.4412742679395045</v>
      </c>
      <c r="H20" s="46">
        <v>7347</v>
      </c>
      <c r="I20" s="46">
        <v>9548.75</v>
      </c>
      <c r="J20" s="46" t="s">
        <v>187</v>
      </c>
      <c r="K20" s="21"/>
    </row>
    <row r="21" spans="1:11" x14ac:dyDescent="0.2">
      <c r="A21" t="s">
        <v>4</v>
      </c>
      <c r="B21" s="11">
        <v>12</v>
      </c>
      <c r="C21" s="38">
        <v>700</v>
      </c>
      <c r="D21" s="46">
        <v>108276</v>
      </c>
      <c r="E21" s="46">
        <v>74268</v>
      </c>
      <c r="F21" s="17">
        <f>D21-E21</f>
        <v>34008</v>
      </c>
      <c r="G21" s="18">
        <f t="shared" si="0"/>
        <v>1.4579091937308126</v>
      </c>
      <c r="H21" s="46">
        <v>8893</v>
      </c>
      <c r="I21" s="46">
        <v>8408.1899999999987</v>
      </c>
      <c r="J21" s="46" t="s">
        <v>187</v>
      </c>
      <c r="K21" s="21"/>
    </row>
    <row r="22" spans="1:11" x14ac:dyDescent="0.2">
      <c r="A22" t="s">
        <v>88</v>
      </c>
      <c r="B22" s="11">
        <v>21</v>
      </c>
      <c r="C22" s="38">
        <v>1500</v>
      </c>
      <c r="D22" s="46">
        <v>403936</v>
      </c>
      <c r="E22" s="46">
        <v>363538</v>
      </c>
      <c r="F22" s="17"/>
      <c r="G22" s="18">
        <f t="shared" si="0"/>
        <v>1.1111245591932617</v>
      </c>
      <c r="H22" s="46">
        <v>29291</v>
      </c>
      <c r="I22" s="46">
        <v>15582.810000000001</v>
      </c>
      <c r="J22" s="46" t="s">
        <v>187</v>
      </c>
      <c r="K22" s="21"/>
    </row>
    <row r="23" spans="1:11" x14ac:dyDescent="0.2">
      <c r="A23" t="s">
        <v>13</v>
      </c>
      <c r="B23" s="11">
        <v>13</v>
      </c>
      <c r="C23" s="38">
        <v>500</v>
      </c>
      <c r="D23" s="49">
        <v>19031</v>
      </c>
      <c r="E23" s="46">
        <v>14476</v>
      </c>
      <c r="F23" s="17">
        <f>D23-E23</f>
        <v>4555</v>
      </c>
      <c r="G23" s="18">
        <f t="shared" si="0"/>
        <v>1.3146587455098093</v>
      </c>
      <c r="H23" s="46">
        <v>4396</v>
      </c>
      <c r="I23" s="46">
        <v>6223.27</v>
      </c>
      <c r="J23" s="46" t="s">
        <v>187</v>
      </c>
      <c r="K23" s="21"/>
    </row>
    <row r="24" spans="1:11" x14ac:dyDescent="0.2">
      <c r="A24" t="s">
        <v>89</v>
      </c>
      <c r="B24" s="11">
        <v>34</v>
      </c>
      <c r="C24" s="38">
        <v>900</v>
      </c>
      <c r="D24" s="49">
        <v>334916</v>
      </c>
      <c r="E24" s="46">
        <v>341921</v>
      </c>
      <c r="F24" s="17"/>
      <c r="G24" s="18">
        <f t="shared" si="0"/>
        <v>0.97951281143889968</v>
      </c>
      <c r="H24" s="46">
        <v>18847</v>
      </c>
      <c r="I24" s="46">
        <v>17997.14</v>
      </c>
      <c r="J24" s="46" t="s">
        <v>187</v>
      </c>
      <c r="K24" s="21"/>
    </row>
    <row r="25" spans="1:11" x14ac:dyDescent="0.2">
      <c r="A25" t="s">
        <v>114</v>
      </c>
      <c r="B25" s="11">
        <v>13</v>
      </c>
      <c r="C25" s="38">
        <v>500</v>
      </c>
      <c r="D25" s="46">
        <v>0</v>
      </c>
      <c r="E25" s="46">
        <f>3527/2</f>
        <v>1763.5</v>
      </c>
      <c r="F25" s="17"/>
      <c r="G25" s="18">
        <f t="shared" si="0"/>
        <v>0</v>
      </c>
      <c r="H25" s="46">
        <v>3739</v>
      </c>
      <c r="I25" s="46">
        <v>7354.7699999999995</v>
      </c>
      <c r="J25" s="46">
        <v>362</v>
      </c>
      <c r="K25" s="21"/>
    </row>
    <row r="26" spans="1:11" x14ac:dyDescent="0.2">
      <c r="A26" t="s">
        <v>90</v>
      </c>
      <c r="B26" s="11">
        <v>19</v>
      </c>
      <c r="C26" s="38">
        <v>700</v>
      </c>
      <c r="D26" s="49">
        <v>259311</v>
      </c>
      <c r="E26" s="46">
        <v>206820</v>
      </c>
      <c r="F26" s="17"/>
      <c r="G26" s="18">
        <f t="shared" si="0"/>
        <v>1.2538004061502757</v>
      </c>
      <c r="H26" s="46">
        <v>13060</v>
      </c>
      <c r="I26" s="46">
        <v>9888.83</v>
      </c>
      <c r="J26" s="46" t="s">
        <v>187</v>
      </c>
      <c r="K26" s="21"/>
    </row>
    <row r="27" spans="1:11" x14ac:dyDescent="0.2">
      <c r="A27" t="s">
        <v>5</v>
      </c>
      <c r="B27" s="11">
        <v>13</v>
      </c>
      <c r="C27" s="38">
        <v>600</v>
      </c>
      <c r="D27" s="46">
        <v>92777</v>
      </c>
      <c r="E27" s="46">
        <v>66068</v>
      </c>
      <c r="F27" s="17">
        <f>D27-E27</f>
        <v>26709</v>
      </c>
      <c r="G27" s="18">
        <f t="shared" si="0"/>
        <v>1.404265302415693</v>
      </c>
      <c r="H27" s="46">
        <v>6388</v>
      </c>
      <c r="I27" s="46">
        <v>9773.380000000001</v>
      </c>
      <c r="J27" s="46" t="s">
        <v>187</v>
      </c>
      <c r="K27" s="21"/>
    </row>
    <row r="28" spans="1:11" x14ac:dyDescent="0.2">
      <c r="A28" s="1" t="s">
        <v>45</v>
      </c>
      <c r="B28" s="11">
        <v>15</v>
      </c>
      <c r="C28" s="38">
        <v>900</v>
      </c>
      <c r="D28" s="46">
        <v>96902</v>
      </c>
      <c r="E28" s="46">
        <v>69820</v>
      </c>
      <c r="F28" s="17"/>
      <c r="G28" s="18">
        <f t="shared" si="0"/>
        <v>1.3878831280435406</v>
      </c>
      <c r="H28" s="46">
        <v>8884</v>
      </c>
      <c r="I28" s="46">
        <v>4774.3600000000006</v>
      </c>
      <c r="J28" s="46">
        <v>477</v>
      </c>
      <c r="K28" s="21"/>
    </row>
    <row r="29" spans="1:11" x14ac:dyDescent="0.2">
      <c r="A29" s="1" t="s">
        <v>46</v>
      </c>
      <c r="B29" s="11">
        <v>29</v>
      </c>
      <c r="C29" s="38">
        <v>500</v>
      </c>
      <c r="D29" s="46">
        <v>186087</v>
      </c>
      <c r="E29" s="46">
        <v>100067</v>
      </c>
      <c r="F29" s="17"/>
      <c r="G29" s="18">
        <f t="shared" si="0"/>
        <v>1.8596240518852369</v>
      </c>
      <c r="H29" s="46">
        <v>7800</v>
      </c>
      <c r="I29" s="46">
        <v>10230.81</v>
      </c>
      <c r="J29" s="46" t="s">
        <v>187</v>
      </c>
      <c r="K29" s="21"/>
    </row>
    <row r="30" spans="1:11" x14ac:dyDescent="0.2">
      <c r="A30" t="s">
        <v>6</v>
      </c>
      <c r="B30" s="11">
        <v>23</v>
      </c>
      <c r="C30" s="38">
        <v>700</v>
      </c>
      <c r="D30" s="46">
        <v>344209</v>
      </c>
      <c r="E30" s="46">
        <v>223686</v>
      </c>
      <c r="F30" s="17">
        <f>D30-E30</f>
        <v>120523</v>
      </c>
      <c r="G30" s="18">
        <f t="shared" si="0"/>
        <v>1.5388043954471893</v>
      </c>
      <c r="H30" s="46">
        <v>14035</v>
      </c>
      <c r="I30" s="46">
        <v>10749.279999999999</v>
      </c>
      <c r="J30" s="46" t="s">
        <v>187</v>
      </c>
      <c r="K30" s="21"/>
    </row>
    <row r="31" spans="1:11" x14ac:dyDescent="0.2">
      <c r="A31" t="s">
        <v>115</v>
      </c>
      <c r="B31" s="11">
        <v>13</v>
      </c>
      <c r="C31" s="38">
        <v>500</v>
      </c>
      <c r="D31" s="46">
        <v>0</v>
      </c>
      <c r="E31" s="46">
        <f>4357/2</f>
        <v>2178.5</v>
      </c>
      <c r="F31" s="17"/>
      <c r="G31" s="18">
        <f t="shared" si="0"/>
        <v>0</v>
      </c>
      <c r="H31" s="46">
        <v>3625</v>
      </c>
      <c r="I31" s="46">
        <v>7354.7699999999995</v>
      </c>
      <c r="J31" s="46">
        <v>4357</v>
      </c>
      <c r="K31" s="21"/>
    </row>
    <row r="32" spans="1:11" x14ac:dyDescent="0.2">
      <c r="A32" t="s">
        <v>91</v>
      </c>
      <c r="B32" s="11">
        <v>26</v>
      </c>
      <c r="C32" s="38">
        <v>1500</v>
      </c>
      <c r="D32" s="46">
        <v>315100</v>
      </c>
      <c r="E32" s="46">
        <v>260074</v>
      </c>
      <c r="F32" s="17"/>
      <c r="G32" s="18">
        <f t="shared" si="0"/>
        <v>1.2115782431154209</v>
      </c>
      <c r="H32" s="46">
        <v>22841</v>
      </c>
      <c r="I32" s="46">
        <v>23593.43</v>
      </c>
      <c r="J32" s="46" t="s">
        <v>187</v>
      </c>
      <c r="K32" s="21"/>
    </row>
    <row r="33" spans="1:11" x14ac:dyDescent="0.2">
      <c r="A33" t="s">
        <v>92</v>
      </c>
      <c r="B33" s="11">
        <v>12</v>
      </c>
      <c r="C33" s="38">
        <v>500</v>
      </c>
      <c r="D33" s="46">
        <v>116004</v>
      </c>
      <c r="E33" s="46">
        <v>47385</v>
      </c>
      <c r="F33" s="17"/>
      <c r="G33" s="18">
        <f t="shared" si="0"/>
        <v>2.4481164925609371</v>
      </c>
      <c r="H33" s="46">
        <v>3091</v>
      </c>
      <c r="I33" s="46">
        <v>7502.59</v>
      </c>
      <c r="J33" s="46" t="s">
        <v>187</v>
      </c>
      <c r="K33" s="21"/>
    </row>
    <row r="34" spans="1:11" x14ac:dyDescent="0.2">
      <c r="A34" t="s">
        <v>93</v>
      </c>
      <c r="B34" s="11">
        <v>22</v>
      </c>
      <c r="C34" s="38">
        <v>1000</v>
      </c>
      <c r="D34" s="46">
        <v>257049</v>
      </c>
      <c r="E34" s="46">
        <v>241837</v>
      </c>
      <c r="F34" s="17"/>
      <c r="G34" s="18">
        <f t="shared" si="0"/>
        <v>1.0629018719219971</v>
      </c>
      <c r="H34" s="46">
        <v>15448</v>
      </c>
      <c r="I34" s="46">
        <v>10912.85</v>
      </c>
      <c r="J34" s="46" t="s">
        <v>187</v>
      </c>
      <c r="K34" s="21"/>
    </row>
    <row r="35" spans="1:11" x14ac:dyDescent="0.2">
      <c r="A35" t="s">
        <v>94</v>
      </c>
      <c r="B35" s="11">
        <v>22</v>
      </c>
      <c r="C35" s="38">
        <v>1250</v>
      </c>
      <c r="D35" s="46">
        <v>246566</v>
      </c>
      <c r="E35" s="46">
        <v>237313</v>
      </c>
      <c r="F35" s="17"/>
      <c r="G35" s="18">
        <f t="shared" si="0"/>
        <v>1.0389907000459309</v>
      </c>
      <c r="H35" s="46">
        <v>22543</v>
      </c>
      <c r="I35" s="46">
        <v>11315.03</v>
      </c>
      <c r="J35" s="46" t="s">
        <v>187</v>
      </c>
      <c r="K35" s="21"/>
    </row>
    <row r="36" spans="1:11" x14ac:dyDescent="0.2">
      <c r="A36" t="s">
        <v>95</v>
      </c>
      <c r="B36" s="11">
        <v>28</v>
      </c>
      <c r="C36" s="38">
        <v>1500</v>
      </c>
      <c r="D36" s="46">
        <v>232124</v>
      </c>
      <c r="E36" s="46">
        <v>289221</v>
      </c>
      <c r="F36" s="17"/>
      <c r="G36" s="18">
        <f t="shared" si="0"/>
        <v>0.8025834915168677</v>
      </c>
      <c r="H36" s="46">
        <v>26632</v>
      </c>
      <c r="I36" s="46">
        <v>16311.13</v>
      </c>
      <c r="J36" s="46">
        <v>11126</v>
      </c>
      <c r="K36" s="21"/>
    </row>
    <row r="37" spans="1:11" x14ac:dyDescent="0.2">
      <c r="A37" t="s">
        <v>96</v>
      </c>
      <c r="B37" s="11">
        <v>31</v>
      </c>
      <c r="C37" s="38">
        <v>1500</v>
      </c>
      <c r="D37" s="46">
        <v>397603</v>
      </c>
      <c r="E37" s="46">
        <v>336436</v>
      </c>
      <c r="F37" s="17"/>
      <c r="G37" s="18">
        <f t="shared" si="0"/>
        <v>1.1818087243933468</v>
      </c>
      <c r="H37" s="46">
        <v>24319</v>
      </c>
      <c r="I37" s="46">
        <v>20461.599999999999</v>
      </c>
      <c r="J37" s="46" t="s">
        <v>187</v>
      </c>
      <c r="K37" s="21"/>
    </row>
    <row r="38" spans="1:11" x14ac:dyDescent="0.2">
      <c r="A38" t="s">
        <v>7</v>
      </c>
      <c r="B38" s="11">
        <v>25</v>
      </c>
      <c r="C38" s="38">
        <v>1250</v>
      </c>
      <c r="D38" s="46">
        <v>339134</v>
      </c>
      <c r="E38" s="46">
        <v>283413</v>
      </c>
      <c r="F38" s="17">
        <f>D38-E38</f>
        <v>55721</v>
      </c>
      <c r="G38" s="18">
        <f t="shared" si="0"/>
        <v>1.1966070716586747</v>
      </c>
      <c r="H38" s="46">
        <v>21685</v>
      </c>
      <c r="I38" s="46">
        <v>19337.72</v>
      </c>
      <c r="J38" s="46" t="s">
        <v>187</v>
      </c>
      <c r="K38" s="21"/>
    </row>
    <row r="39" spans="1:11" x14ac:dyDescent="0.2">
      <c r="A39" t="s">
        <v>97</v>
      </c>
      <c r="B39" s="11">
        <v>34</v>
      </c>
      <c r="C39" s="38">
        <v>1500</v>
      </c>
      <c r="D39" s="46">
        <v>436102</v>
      </c>
      <c r="E39" s="46">
        <v>411776</v>
      </c>
      <c r="F39" s="17"/>
      <c r="G39" s="18">
        <f t="shared" si="0"/>
        <v>1.0590758082064036</v>
      </c>
      <c r="H39" s="46">
        <v>41744</v>
      </c>
      <c r="I39" s="46">
        <v>28806.989999999998</v>
      </c>
      <c r="J39" s="46" t="s">
        <v>187</v>
      </c>
      <c r="K39" s="21"/>
    </row>
    <row r="40" spans="1:11" x14ac:dyDescent="0.2">
      <c r="A40" s="1" t="s">
        <v>47</v>
      </c>
      <c r="B40" s="11">
        <v>27</v>
      </c>
      <c r="C40" s="38">
        <v>500</v>
      </c>
      <c r="D40" s="46">
        <v>137364</v>
      </c>
      <c r="E40" s="46">
        <v>114733</v>
      </c>
      <c r="F40" s="17"/>
      <c r="G40" s="18">
        <f t="shared" si="0"/>
        <v>1.1972492656864198</v>
      </c>
      <c r="H40" s="46">
        <v>9317</v>
      </c>
      <c r="I40" s="46">
        <v>12171.48</v>
      </c>
      <c r="J40" s="46" t="s">
        <v>187</v>
      </c>
      <c r="K40" s="21"/>
    </row>
    <row r="41" spans="1:11" x14ac:dyDescent="0.2">
      <c r="A41" t="s">
        <v>116</v>
      </c>
      <c r="B41" s="11">
        <v>17</v>
      </c>
      <c r="C41" s="38">
        <v>700</v>
      </c>
      <c r="D41" s="46">
        <v>149132</v>
      </c>
      <c r="E41" s="46">
        <v>125774</v>
      </c>
      <c r="F41" s="17"/>
      <c r="G41" s="18">
        <f t="shared" si="0"/>
        <v>1.1857140585494617</v>
      </c>
      <c r="H41" s="46">
        <v>9261</v>
      </c>
      <c r="I41" s="46">
        <v>8486.2799999999988</v>
      </c>
      <c r="J41" s="46" t="s">
        <v>187</v>
      </c>
      <c r="K41" s="21"/>
    </row>
    <row r="42" spans="1:11" x14ac:dyDescent="0.2">
      <c r="A42" t="s">
        <v>117</v>
      </c>
      <c r="B42" s="11">
        <v>28</v>
      </c>
      <c r="C42" s="38">
        <v>1250</v>
      </c>
      <c r="D42" s="46">
        <v>368439</v>
      </c>
      <c r="E42" s="46">
        <v>321794</v>
      </c>
      <c r="F42" s="17"/>
      <c r="G42" s="18">
        <f t="shared" si="0"/>
        <v>1.1449529823427409</v>
      </c>
      <c r="H42" s="46">
        <v>30978</v>
      </c>
      <c r="I42" s="46">
        <v>15771.57</v>
      </c>
      <c r="J42" s="46" t="s">
        <v>187</v>
      </c>
      <c r="K42" s="21"/>
    </row>
    <row r="43" spans="1:11" x14ac:dyDescent="0.2">
      <c r="A43" s="1" t="s">
        <v>98</v>
      </c>
      <c r="B43" s="11">
        <v>13</v>
      </c>
      <c r="C43" s="38">
        <v>1250</v>
      </c>
      <c r="D43" s="46">
        <v>143230</v>
      </c>
      <c r="E43" s="46">
        <v>53259</v>
      </c>
      <c r="F43" s="17"/>
      <c r="G43" s="18">
        <f t="shared" si="0"/>
        <v>2.689310726825513</v>
      </c>
      <c r="H43" s="46">
        <v>11068</v>
      </c>
      <c r="I43" s="46">
        <v>9100</v>
      </c>
      <c r="J43" s="46" t="s">
        <v>187</v>
      </c>
      <c r="K43" s="21"/>
    </row>
    <row r="44" spans="1:11" x14ac:dyDescent="0.2">
      <c r="A44" s="1" t="s">
        <v>99</v>
      </c>
      <c r="B44" s="11">
        <v>19</v>
      </c>
      <c r="C44" s="38">
        <v>1000</v>
      </c>
      <c r="D44" s="46">
        <v>295476</v>
      </c>
      <c r="E44" s="46">
        <v>275242</v>
      </c>
      <c r="F44" s="17"/>
      <c r="G44" s="18">
        <f t="shared" si="0"/>
        <v>1.0735134899470284</v>
      </c>
      <c r="H44" s="46">
        <v>14833</v>
      </c>
      <c r="I44" s="46">
        <v>10912.85</v>
      </c>
      <c r="J44" s="46" t="s">
        <v>187</v>
      </c>
      <c r="K44" s="21"/>
    </row>
    <row r="45" spans="1:11" x14ac:dyDescent="0.2">
      <c r="A45" s="1" t="s">
        <v>100</v>
      </c>
      <c r="B45" s="11">
        <v>28</v>
      </c>
      <c r="C45" s="38">
        <v>500</v>
      </c>
      <c r="D45" s="46">
        <v>126147</v>
      </c>
      <c r="E45" s="46">
        <v>78272</v>
      </c>
      <c r="F45" s="17"/>
      <c r="G45" s="18">
        <f t="shared" si="0"/>
        <v>1.6116491210139003</v>
      </c>
      <c r="H45" s="46">
        <v>10278</v>
      </c>
      <c r="I45" s="46">
        <v>14143.79</v>
      </c>
      <c r="J45" s="46" t="s">
        <v>187</v>
      </c>
      <c r="K45" s="21"/>
    </row>
    <row r="46" spans="1:11" x14ac:dyDescent="0.2">
      <c r="A46" t="s">
        <v>8</v>
      </c>
      <c r="B46" s="11">
        <v>23</v>
      </c>
      <c r="C46" s="38">
        <v>1000</v>
      </c>
      <c r="D46" s="46">
        <v>277914</v>
      </c>
      <c r="E46" s="46">
        <v>216710</v>
      </c>
      <c r="F46" s="17">
        <f>D46-E46</f>
        <v>61204</v>
      </c>
      <c r="G46" s="18">
        <f t="shared" si="0"/>
        <v>1.2824235152969405</v>
      </c>
      <c r="H46" s="46">
        <v>17506</v>
      </c>
      <c r="I46" s="46">
        <v>11594.900000000001</v>
      </c>
      <c r="J46" s="46" t="s">
        <v>187</v>
      </c>
      <c r="K46" s="21"/>
    </row>
    <row r="47" spans="1:11" x14ac:dyDescent="0.2">
      <c r="A47" t="s">
        <v>101</v>
      </c>
      <c r="B47" s="11">
        <v>27</v>
      </c>
      <c r="C47" s="38">
        <v>3500</v>
      </c>
      <c r="D47" s="46">
        <v>871713</v>
      </c>
      <c r="E47" s="46">
        <v>813265</v>
      </c>
      <c r="F47" s="17"/>
      <c r="G47" s="18">
        <f t="shared" si="0"/>
        <v>1.0718683332001253</v>
      </c>
      <c r="H47" s="46">
        <v>78008</v>
      </c>
      <c r="I47" s="46">
        <v>39002.559999999998</v>
      </c>
      <c r="J47" s="46">
        <v>190</v>
      </c>
      <c r="K47" s="21"/>
    </row>
    <row r="48" spans="1:11" x14ac:dyDescent="0.2">
      <c r="A48" s="1" t="s">
        <v>48</v>
      </c>
      <c r="B48" s="11">
        <v>29</v>
      </c>
      <c r="C48" s="38">
        <v>1000</v>
      </c>
      <c r="D48" s="46">
        <v>308900</v>
      </c>
      <c r="E48" s="46">
        <v>356193</v>
      </c>
      <c r="F48" s="17"/>
      <c r="G48" s="18">
        <f t="shared" si="0"/>
        <v>0.86722647553433108</v>
      </c>
      <c r="H48" s="46">
        <v>28476</v>
      </c>
      <c r="I48" s="46">
        <v>15841.039999999999</v>
      </c>
      <c r="J48" s="46" t="s">
        <v>187</v>
      </c>
      <c r="K48" s="21"/>
    </row>
    <row r="49" spans="1:11" x14ac:dyDescent="0.2">
      <c r="A49" t="s">
        <v>9</v>
      </c>
      <c r="B49" s="11">
        <v>25</v>
      </c>
      <c r="C49" s="38">
        <v>3000</v>
      </c>
      <c r="D49" s="46">
        <v>489936</v>
      </c>
      <c r="E49" s="46">
        <v>421383</v>
      </c>
      <c r="F49" s="17">
        <f>D49-E49</f>
        <v>68553</v>
      </c>
      <c r="G49" s="18">
        <f t="shared" si="0"/>
        <v>1.1626857277108948</v>
      </c>
      <c r="H49" s="46">
        <v>49187</v>
      </c>
      <c r="I49" s="46">
        <v>10749.279999999999</v>
      </c>
      <c r="J49" s="46">
        <v>11666</v>
      </c>
      <c r="K49" s="21"/>
    </row>
    <row r="50" spans="1:11" x14ac:dyDescent="0.2">
      <c r="A50" t="s">
        <v>118</v>
      </c>
      <c r="B50" s="11">
        <v>31</v>
      </c>
      <c r="C50" s="38">
        <v>2000</v>
      </c>
      <c r="D50" s="46">
        <v>685506</v>
      </c>
      <c r="E50" s="46">
        <v>543558</v>
      </c>
      <c r="F50" s="17"/>
      <c r="G50" s="18">
        <f t="shared" si="0"/>
        <v>1.2611460046581966</v>
      </c>
      <c r="H50" s="46">
        <v>50733</v>
      </c>
      <c r="I50" s="46">
        <v>25072.420000000002</v>
      </c>
      <c r="J50" s="46" t="s">
        <v>187</v>
      </c>
      <c r="K50" s="21"/>
    </row>
    <row r="51" spans="1:11" x14ac:dyDescent="0.2">
      <c r="A51" t="s">
        <v>14</v>
      </c>
      <c r="B51" s="11">
        <v>21</v>
      </c>
      <c r="C51" s="38">
        <v>1500</v>
      </c>
      <c r="D51" s="46">
        <v>202146</v>
      </c>
      <c r="E51" s="46">
        <v>196336</v>
      </c>
      <c r="F51" s="17">
        <f>D51-E51</f>
        <v>5810</v>
      </c>
      <c r="G51" s="18">
        <f t="shared" si="0"/>
        <v>1.029592127780947</v>
      </c>
      <c r="H51" s="46">
        <v>23264</v>
      </c>
      <c r="I51" s="46">
        <v>15917.56</v>
      </c>
      <c r="J51" s="46" t="s">
        <v>187</v>
      </c>
      <c r="K51" s="21"/>
    </row>
    <row r="52" spans="1:11" x14ac:dyDescent="0.2">
      <c r="A52" t="s">
        <v>119</v>
      </c>
      <c r="B52" s="11">
        <v>24</v>
      </c>
      <c r="C52" s="38">
        <v>500</v>
      </c>
      <c r="D52" s="46">
        <v>162229</v>
      </c>
      <c r="E52" s="46">
        <v>97064</v>
      </c>
      <c r="F52" s="17"/>
      <c r="G52" s="18">
        <f t="shared" si="0"/>
        <v>1.6713611637682353</v>
      </c>
      <c r="H52" s="46">
        <v>10410</v>
      </c>
      <c r="I52" s="46">
        <v>12446.529999999999</v>
      </c>
      <c r="J52" s="46" t="s">
        <v>187</v>
      </c>
      <c r="K52" s="21"/>
    </row>
    <row r="53" spans="1:11" x14ac:dyDescent="0.2">
      <c r="A53" t="s">
        <v>15</v>
      </c>
      <c r="B53" s="11">
        <v>15</v>
      </c>
      <c r="C53" s="38">
        <v>1000</v>
      </c>
      <c r="D53" s="46">
        <v>131995</v>
      </c>
      <c r="E53" s="46">
        <v>33126</v>
      </c>
      <c r="F53" s="17">
        <f>D53-E53</f>
        <v>98869</v>
      </c>
      <c r="G53" s="18">
        <f t="shared" si="0"/>
        <v>3.984634426130532</v>
      </c>
      <c r="H53" s="46">
        <v>9980</v>
      </c>
      <c r="I53" s="46">
        <v>9052.02</v>
      </c>
      <c r="J53" s="46" t="s">
        <v>187</v>
      </c>
      <c r="K53" s="21"/>
    </row>
    <row r="54" spans="1:11" x14ac:dyDescent="0.2">
      <c r="A54" t="s">
        <v>102</v>
      </c>
      <c r="B54" s="11">
        <v>35</v>
      </c>
      <c r="C54" s="38">
        <v>2000</v>
      </c>
      <c r="D54" s="46">
        <v>657182</v>
      </c>
      <c r="E54" s="46">
        <v>575136</v>
      </c>
      <c r="F54" s="17"/>
      <c r="G54" s="18">
        <f t="shared" si="0"/>
        <v>1.1426549546542035</v>
      </c>
      <c r="H54" s="46">
        <v>53557</v>
      </c>
      <c r="I54" s="46">
        <v>15275.29</v>
      </c>
      <c r="J54" s="46">
        <v>3979</v>
      </c>
      <c r="K54" s="21"/>
    </row>
    <row r="55" spans="1:11" x14ac:dyDescent="0.2">
      <c r="A55" s="1" t="s">
        <v>49</v>
      </c>
      <c r="B55" s="11">
        <v>13</v>
      </c>
      <c r="C55" s="38">
        <v>600</v>
      </c>
      <c r="D55" s="46">
        <v>107386</v>
      </c>
      <c r="E55" s="46">
        <v>84527</v>
      </c>
      <c r="F55" s="17">
        <f>D55-E55</f>
        <v>22859</v>
      </c>
      <c r="G55" s="18">
        <f t="shared" si="0"/>
        <v>1.270434299099696</v>
      </c>
      <c r="H55" s="46">
        <v>6715</v>
      </c>
      <c r="I55" s="46">
        <v>7920.5199999999995</v>
      </c>
      <c r="J55" s="46" t="s">
        <v>187</v>
      </c>
      <c r="K55" s="21"/>
    </row>
    <row r="56" spans="1:11" x14ac:dyDescent="0.2">
      <c r="A56" s="1" t="s">
        <v>103</v>
      </c>
      <c r="B56" s="11">
        <v>29</v>
      </c>
      <c r="C56" s="38">
        <v>1500</v>
      </c>
      <c r="D56" s="46">
        <v>395703</v>
      </c>
      <c r="E56" s="46">
        <v>342318</v>
      </c>
      <c r="F56" s="17">
        <f>D56-E56</f>
        <v>53385</v>
      </c>
      <c r="G56" s="18">
        <f t="shared" si="0"/>
        <v>1.1559514837081311</v>
      </c>
      <c r="H56" s="46">
        <v>30436</v>
      </c>
      <c r="I56" s="46">
        <v>30049.27</v>
      </c>
      <c r="J56" s="46" t="s">
        <v>187</v>
      </c>
      <c r="K56" s="21"/>
    </row>
    <row r="57" spans="1:11" x14ac:dyDescent="0.2">
      <c r="A57" t="s">
        <v>120</v>
      </c>
      <c r="B57" s="11">
        <v>22</v>
      </c>
      <c r="C57" s="38">
        <v>2000</v>
      </c>
      <c r="D57" s="46">
        <v>321972</v>
      </c>
      <c r="E57" s="46">
        <v>259826</v>
      </c>
      <c r="F57" s="17"/>
      <c r="G57" s="18">
        <f t="shared" si="0"/>
        <v>1.2391831456436231</v>
      </c>
      <c r="H57" s="46">
        <v>29118</v>
      </c>
      <c r="I57" s="46">
        <v>13871.48</v>
      </c>
      <c r="J57" s="46" t="s">
        <v>187</v>
      </c>
      <c r="K57" s="21"/>
    </row>
    <row r="58" spans="1:11" x14ac:dyDescent="0.2">
      <c r="A58" s="1" t="s">
        <v>50</v>
      </c>
      <c r="B58" s="11">
        <v>13</v>
      </c>
      <c r="C58" s="38">
        <v>500</v>
      </c>
      <c r="D58" s="46">
        <v>53022</v>
      </c>
      <c r="E58" s="46">
        <v>25338</v>
      </c>
      <c r="F58" s="17">
        <f>D58-E58</f>
        <v>27684</v>
      </c>
      <c r="G58" s="18">
        <f t="shared" si="0"/>
        <v>2.0925882074354725</v>
      </c>
      <c r="H58" s="46">
        <v>4772</v>
      </c>
      <c r="I58" s="46">
        <v>4073.42</v>
      </c>
      <c r="J58" s="46" t="s">
        <v>187</v>
      </c>
      <c r="K58" s="21"/>
    </row>
    <row r="59" spans="1:11" x14ac:dyDescent="0.2">
      <c r="A59" t="s">
        <v>16</v>
      </c>
      <c r="B59" s="11">
        <v>24</v>
      </c>
      <c r="C59" s="38">
        <v>500</v>
      </c>
      <c r="D59" s="46">
        <v>73670</v>
      </c>
      <c r="E59" s="46">
        <v>75072</v>
      </c>
      <c r="F59" s="17">
        <f>D59-E59</f>
        <v>-1402</v>
      </c>
      <c r="G59" s="18">
        <f t="shared" si="0"/>
        <v>0.98132459505541347</v>
      </c>
      <c r="H59" s="46">
        <v>8885</v>
      </c>
      <c r="I59" s="46">
        <v>9052.02</v>
      </c>
      <c r="J59" s="46" t="s">
        <v>187</v>
      </c>
      <c r="K59" s="21"/>
    </row>
    <row r="60" spans="1:11" x14ac:dyDescent="0.2">
      <c r="A60" t="s">
        <v>104</v>
      </c>
      <c r="B60" s="11">
        <v>20</v>
      </c>
      <c r="C60" s="38">
        <v>700</v>
      </c>
      <c r="D60" s="46">
        <v>141459</v>
      </c>
      <c r="E60" s="46">
        <v>153003</v>
      </c>
      <c r="F60" s="17">
        <f>D60-E60</f>
        <v>-11544</v>
      </c>
      <c r="G60" s="18">
        <f t="shared" si="0"/>
        <v>0.92455049900982333</v>
      </c>
      <c r="H60" s="46">
        <v>11110</v>
      </c>
      <c r="I60" s="46">
        <v>9617.77</v>
      </c>
      <c r="J60" s="46" t="s">
        <v>187</v>
      </c>
      <c r="K60" s="21"/>
    </row>
    <row r="61" spans="1:11" x14ac:dyDescent="0.2">
      <c r="A61" t="s">
        <v>105</v>
      </c>
      <c r="B61" s="11">
        <v>34</v>
      </c>
      <c r="C61" s="38">
        <v>2000</v>
      </c>
      <c r="D61" s="46">
        <v>591627</v>
      </c>
      <c r="E61" s="46">
        <v>659846</v>
      </c>
      <c r="F61" s="17">
        <f>D61-E61</f>
        <v>-68219</v>
      </c>
      <c r="G61" s="18">
        <f t="shared" si="0"/>
        <v>0.89661375533078935</v>
      </c>
      <c r="H61" s="46">
        <v>59760</v>
      </c>
      <c r="I61" s="46">
        <v>26229.58</v>
      </c>
      <c r="J61" s="46">
        <v>18780</v>
      </c>
      <c r="K61" s="21"/>
    </row>
    <row r="62" spans="1:11" x14ac:dyDescent="0.2">
      <c r="A62" t="s">
        <v>121</v>
      </c>
      <c r="B62" s="11">
        <v>46</v>
      </c>
      <c r="C62" s="38">
        <v>2500</v>
      </c>
      <c r="D62" s="46">
        <v>1201019</v>
      </c>
      <c r="E62" s="46">
        <v>1074419</v>
      </c>
      <c r="F62" s="17"/>
      <c r="G62" s="18">
        <f t="shared" si="0"/>
        <v>1.1178311254733955</v>
      </c>
      <c r="H62" s="46">
        <v>86310</v>
      </c>
      <c r="I62" s="46">
        <v>86310</v>
      </c>
      <c r="J62" s="46" t="s">
        <v>187</v>
      </c>
      <c r="K62" s="21"/>
    </row>
    <row r="63" spans="1:11" s="10" customFormat="1" x14ac:dyDescent="0.2">
      <c r="A63" t="s">
        <v>122</v>
      </c>
      <c r="B63" s="11">
        <v>45</v>
      </c>
      <c r="C63" s="38">
        <v>5000</v>
      </c>
      <c r="D63" s="46">
        <v>2311392</v>
      </c>
      <c r="E63" s="46">
        <v>1870067</v>
      </c>
      <c r="F63" s="17"/>
      <c r="G63" s="18">
        <f t="shared" si="0"/>
        <v>1.2359942183889667</v>
      </c>
      <c r="H63" s="46">
        <v>183046</v>
      </c>
      <c r="I63" s="46">
        <v>173417.22</v>
      </c>
      <c r="J63" s="46" t="s">
        <v>187</v>
      </c>
      <c r="K63" s="21"/>
    </row>
    <row r="64" spans="1:11" x14ac:dyDescent="0.2">
      <c r="A64" t="s">
        <v>123</v>
      </c>
      <c r="B64" s="11">
        <v>30</v>
      </c>
      <c r="C64" s="38">
        <v>1250</v>
      </c>
      <c r="D64" s="46">
        <v>280191</v>
      </c>
      <c r="E64" s="46">
        <v>316165</v>
      </c>
      <c r="F64" s="17"/>
      <c r="G64" s="18">
        <f t="shared" si="0"/>
        <v>0.88621763952366639</v>
      </c>
      <c r="H64" s="46">
        <v>33800</v>
      </c>
      <c r="I64" s="46">
        <v>17173.400000000001</v>
      </c>
      <c r="J64" s="46">
        <v>11100</v>
      </c>
      <c r="K64" s="21"/>
    </row>
    <row r="65" spans="1:11" x14ac:dyDescent="0.2">
      <c r="A65" t="s">
        <v>106</v>
      </c>
      <c r="B65" s="11">
        <v>21</v>
      </c>
      <c r="C65" s="38">
        <v>3000</v>
      </c>
      <c r="D65" s="46">
        <v>563493</v>
      </c>
      <c r="E65" s="46">
        <v>528260</v>
      </c>
      <c r="F65" s="17">
        <f>D65-E65</f>
        <v>35233</v>
      </c>
      <c r="G65" s="18">
        <f t="shared" si="0"/>
        <v>1.0666963237799569</v>
      </c>
      <c r="H65" s="46">
        <v>52926</v>
      </c>
      <c r="I65" s="46">
        <v>26617.97</v>
      </c>
      <c r="J65" s="46">
        <v>2496</v>
      </c>
      <c r="K65" s="21"/>
    </row>
    <row r="66" spans="1:11" x14ac:dyDescent="0.2">
      <c r="A66" t="s">
        <v>17</v>
      </c>
      <c r="B66" s="11">
        <v>24</v>
      </c>
      <c r="C66" s="38">
        <v>750</v>
      </c>
      <c r="D66" s="46">
        <v>467869</v>
      </c>
      <c r="E66" s="46">
        <v>292885</v>
      </c>
      <c r="F66" s="17">
        <f>D66-E66</f>
        <v>174984</v>
      </c>
      <c r="G66" s="18">
        <f t="shared" si="0"/>
        <v>1.5974495109001827</v>
      </c>
      <c r="H66" s="46">
        <v>13522</v>
      </c>
      <c r="I66" s="46">
        <v>17179.04</v>
      </c>
      <c r="J66" s="46" t="s">
        <v>187</v>
      </c>
      <c r="K66" s="21"/>
    </row>
    <row r="67" spans="1:11" x14ac:dyDescent="0.2">
      <c r="A67" s="1" t="s">
        <v>51</v>
      </c>
      <c r="B67" s="11">
        <v>20</v>
      </c>
      <c r="C67" s="38">
        <v>1000</v>
      </c>
      <c r="D67" s="46">
        <v>312731</v>
      </c>
      <c r="E67" s="46">
        <v>229685</v>
      </c>
      <c r="F67" s="17">
        <f>D67-E67</f>
        <v>83046</v>
      </c>
      <c r="G67" s="18">
        <f t="shared" si="0"/>
        <v>1.3615647517251888</v>
      </c>
      <c r="H67" s="46">
        <v>17664</v>
      </c>
      <c r="I67" s="46">
        <v>12446.529999999999</v>
      </c>
      <c r="J67" s="46" t="s">
        <v>187</v>
      </c>
      <c r="K67" s="21"/>
    </row>
    <row r="68" spans="1:11" x14ac:dyDescent="0.2">
      <c r="A68" s="1" t="s">
        <v>52</v>
      </c>
      <c r="B68" s="11">
        <v>24</v>
      </c>
      <c r="C68" s="38">
        <v>900</v>
      </c>
      <c r="D68" s="46">
        <v>320065</v>
      </c>
      <c r="E68" s="46">
        <v>253672</v>
      </c>
      <c r="F68" s="17">
        <f>D68-E68</f>
        <v>66393</v>
      </c>
      <c r="G68" s="18">
        <f t="shared" si="0"/>
        <v>1.261727742912107</v>
      </c>
      <c r="H68" s="46">
        <v>19944</v>
      </c>
      <c r="I68" s="46">
        <v>17128.830000000002</v>
      </c>
      <c r="J68" s="46" t="s">
        <v>187</v>
      </c>
      <c r="K68" s="21"/>
    </row>
    <row r="69" spans="1:11" x14ac:dyDescent="0.2">
      <c r="A69" s="1" t="s">
        <v>53</v>
      </c>
      <c r="B69" s="11">
        <v>15</v>
      </c>
      <c r="C69" s="38">
        <v>500</v>
      </c>
      <c r="D69" s="46">
        <v>68205</v>
      </c>
      <c r="E69" s="46">
        <v>51151</v>
      </c>
      <c r="F69" s="17">
        <f>D69-E69</f>
        <v>17054</v>
      </c>
      <c r="G69" s="18">
        <f t="shared" si="0"/>
        <v>1.3334050165197162</v>
      </c>
      <c r="H69" s="46">
        <v>5973</v>
      </c>
      <c r="I69" s="46">
        <v>8866.7000000000007</v>
      </c>
      <c r="J69" s="46" t="s">
        <v>187</v>
      </c>
      <c r="K69" s="21"/>
    </row>
    <row r="70" spans="1:11" x14ac:dyDescent="0.2">
      <c r="A70" t="s">
        <v>124</v>
      </c>
      <c r="B70" s="11">
        <v>28</v>
      </c>
      <c r="C70" s="38">
        <v>500</v>
      </c>
      <c r="D70" s="46">
        <v>497296</v>
      </c>
      <c r="E70" s="46">
        <v>257445</v>
      </c>
      <c r="F70" s="17"/>
      <c r="G70" s="18">
        <f t="shared" si="0"/>
        <v>1.9316591893414128</v>
      </c>
      <c r="H70" s="46">
        <v>11101</v>
      </c>
      <c r="I70" s="46">
        <v>13578.04</v>
      </c>
      <c r="J70" s="46" t="s">
        <v>187</v>
      </c>
      <c r="K70" s="21"/>
    </row>
    <row r="71" spans="1:11" x14ac:dyDescent="0.2">
      <c r="A71" s="1" t="s">
        <v>107</v>
      </c>
      <c r="B71" s="11">
        <v>19</v>
      </c>
      <c r="C71" s="38">
        <v>2000</v>
      </c>
      <c r="D71" s="46">
        <v>600274</v>
      </c>
      <c r="E71" s="46">
        <v>508446</v>
      </c>
      <c r="F71" s="17">
        <f t="shared" ref="F71:F78" si="1">D71-E71</f>
        <v>91828</v>
      </c>
      <c r="G71" s="18">
        <f t="shared" ref="G71:G84" si="2">D71/E71</f>
        <v>1.180605216679844</v>
      </c>
      <c r="H71" s="46">
        <v>36197</v>
      </c>
      <c r="I71" s="46">
        <v>19564.41</v>
      </c>
      <c r="J71" s="46" t="s">
        <v>187</v>
      </c>
      <c r="K71" s="21"/>
    </row>
    <row r="72" spans="1:11" x14ac:dyDescent="0.2">
      <c r="A72" t="s">
        <v>10</v>
      </c>
      <c r="B72" s="11">
        <v>25</v>
      </c>
      <c r="C72" s="38">
        <v>2500</v>
      </c>
      <c r="D72" s="46">
        <v>690898</v>
      </c>
      <c r="E72" s="46">
        <v>628882</v>
      </c>
      <c r="F72" s="17">
        <f t="shared" si="1"/>
        <v>62016</v>
      </c>
      <c r="G72" s="18">
        <f t="shared" si="2"/>
        <v>1.0986130943483834</v>
      </c>
      <c r="H72" s="46">
        <v>53659</v>
      </c>
      <c r="I72" s="46">
        <v>30263.200000000001</v>
      </c>
      <c r="J72" s="46" t="s">
        <v>187</v>
      </c>
      <c r="K72" s="21"/>
    </row>
    <row r="73" spans="1:11" x14ac:dyDescent="0.2">
      <c r="A73" s="1" t="s">
        <v>54</v>
      </c>
      <c r="B73" s="11">
        <v>22</v>
      </c>
      <c r="C73" s="38">
        <v>1250</v>
      </c>
      <c r="D73" s="46">
        <v>335917</v>
      </c>
      <c r="E73" s="46">
        <v>263081</v>
      </c>
      <c r="F73" s="17">
        <f t="shared" si="1"/>
        <v>72836</v>
      </c>
      <c r="G73" s="18">
        <f t="shared" si="2"/>
        <v>1.2768576978193027</v>
      </c>
      <c r="H73" s="46">
        <v>18692</v>
      </c>
      <c r="I73" s="46">
        <v>14681.980000000001</v>
      </c>
      <c r="J73" s="46" t="s">
        <v>187</v>
      </c>
      <c r="K73" s="21"/>
    </row>
    <row r="74" spans="1:11" x14ac:dyDescent="0.2">
      <c r="A74" s="1" t="s">
        <v>108</v>
      </c>
      <c r="B74" s="11">
        <v>19</v>
      </c>
      <c r="C74" s="38">
        <v>800</v>
      </c>
      <c r="D74" s="46">
        <v>262732</v>
      </c>
      <c r="E74" s="46">
        <v>192979</v>
      </c>
      <c r="F74" s="17">
        <f t="shared" si="1"/>
        <v>69753</v>
      </c>
      <c r="G74" s="18">
        <f t="shared" si="2"/>
        <v>1.361453836945989</v>
      </c>
      <c r="H74" s="46">
        <v>12686</v>
      </c>
      <c r="I74" s="46">
        <v>9052.02</v>
      </c>
      <c r="J74" s="46" t="s">
        <v>187</v>
      </c>
      <c r="K74" s="21"/>
    </row>
    <row r="75" spans="1:11" x14ac:dyDescent="0.2">
      <c r="A75" s="6" t="s">
        <v>75</v>
      </c>
      <c r="B75" s="24">
        <v>25</v>
      </c>
      <c r="C75" s="50">
        <v>500</v>
      </c>
      <c r="D75" s="46">
        <v>160060</v>
      </c>
      <c r="E75" s="46">
        <v>144645</v>
      </c>
      <c r="F75" s="20">
        <f t="shared" si="1"/>
        <v>15415</v>
      </c>
      <c r="G75" s="18">
        <f t="shared" si="2"/>
        <v>1.1065712606726814</v>
      </c>
      <c r="H75" s="46">
        <v>11933</v>
      </c>
      <c r="I75" s="46">
        <v>13012.28</v>
      </c>
      <c r="J75" s="46" t="s">
        <v>187</v>
      </c>
      <c r="K75" s="21"/>
    </row>
    <row r="76" spans="1:11" x14ac:dyDescent="0.2">
      <c r="A76" s="6" t="s">
        <v>55</v>
      </c>
      <c r="B76" s="11">
        <v>22</v>
      </c>
      <c r="C76" s="38">
        <v>600</v>
      </c>
      <c r="D76" s="46">
        <v>142857</v>
      </c>
      <c r="E76" s="46">
        <v>77915</v>
      </c>
      <c r="F76" s="17">
        <f t="shared" si="1"/>
        <v>64942</v>
      </c>
      <c r="G76" s="18">
        <f t="shared" si="2"/>
        <v>1.8334980427388821</v>
      </c>
      <c r="H76" s="46">
        <v>9933</v>
      </c>
      <c r="I76" s="46">
        <v>8486.2799999999988</v>
      </c>
      <c r="J76" s="46" t="s">
        <v>187</v>
      </c>
      <c r="K76" s="21"/>
    </row>
    <row r="77" spans="1:11" x14ac:dyDescent="0.2">
      <c r="A77" t="s">
        <v>18</v>
      </c>
      <c r="B77" s="11">
        <v>27</v>
      </c>
      <c r="C77" s="38">
        <v>1000</v>
      </c>
      <c r="D77" s="46">
        <v>348347</v>
      </c>
      <c r="E77" s="46">
        <v>284772</v>
      </c>
      <c r="F77" s="17">
        <f t="shared" si="1"/>
        <v>63575</v>
      </c>
      <c r="G77" s="18">
        <f t="shared" si="2"/>
        <v>1.223248774458163</v>
      </c>
      <c r="H77" s="46">
        <v>17135</v>
      </c>
      <c r="I77" s="46">
        <v>11880.78</v>
      </c>
      <c r="J77" s="46" t="s">
        <v>187</v>
      </c>
      <c r="K77" s="21"/>
    </row>
    <row r="78" spans="1:11" x14ac:dyDescent="0.2">
      <c r="A78" t="s">
        <v>109</v>
      </c>
      <c r="B78" s="11">
        <v>26</v>
      </c>
      <c r="C78" s="38">
        <v>700</v>
      </c>
      <c r="D78" s="46">
        <v>201532</v>
      </c>
      <c r="E78" s="46">
        <v>189207</v>
      </c>
      <c r="F78" s="17">
        <f t="shared" si="1"/>
        <v>12325</v>
      </c>
      <c r="G78" s="18">
        <f t="shared" si="2"/>
        <v>1.0651402960778407</v>
      </c>
      <c r="H78" s="46">
        <v>15492</v>
      </c>
      <c r="I78" s="46">
        <v>13578.06</v>
      </c>
      <c r="J78" s="46" t="s">
        <v>187</v>
      </c>
      <c r="K78" s="21"/>
    </row>
    <row r="79" spans="1:11" x14ac:dyDescent="0.2">
      <c r="A79" t="s">
        <v>125</v>
      </c>
      <c r="B79" s="11">
        <v>45</v>
      </c>
      <c r="C79" s="38">
        <v>3000</v>
      </c>
      <c r="D79" s="46">
        <v>916358</v>
      </c>
      <c r="E79" s="46">
        <v>979981</v>
      </c>
      <c r="F79" s="17"/>
      <c r="G79" s="18">
        <f t="shared" si="2"/>
        <v>0.93507731272340999</v>
      </c>
      <c r="H79" s="46">
        <v>81081</v>
      </c>
      <c r="I79" s="46">
        <v>54409.37</v>
      </c>
      <c r="J79" s="46" t="s">
        <v>187</v>
      </c>
      <c r="K79" s="21"/>
    </row>
    <row r="80" spans="1:11" x14ac:dyDescent="0.2">
      <c r="A80" t="s">
        <v>126</v>
      </c>
      <c r="B80" s="11">
        <v>31</v>
      </c>
      <c r="C80" s="38">
        <v>2500</v>
      </c>
      <c r="D80" s="46">
        <v>837948</v>
      </c>
      <c r="E80" s="46">
        <v>865705</v>
      </c>
      <c r="F80" s="17"/>
      <c r="G80" s="18">
        <f t="shared" si="2"/>
        <v>0.96793711483704037</v>
      </c>
      <c r="H80" s="46">
        <v>60278</v>
      </c>
      <c r="I80" s="46">
        <v>38066.050000000003</v>
      </c>
      <c r="J80" s="46" t="s">
        <v>187</v>
      </c>
      <c r="K80" s="21"/>
    </row>
    <row r="81" spans="1:11" x14ac:dyDescent="0.2">
      <c r="A81" s="1" t="s">
        <v>11</v>
      </c>
      <c r="B81" s="11">
        <v>21</v>
      </c>
      <c r="C81" s="38">
        <v>600</v>
      </c>
      <c r="D81" s="46">
        <v>183134</v>
      </c>
      <c r="E81" s="46">
        <v>108779</v>
      </c>
      <c r="F81" s="17">
        <f>D81-E81</f>
        <v>74355</v>
      </c>
      <c r="G81" s="18">
        <f t="shared" si="2"/>
        <v>1.6835418601016741</v>
      </c>
      <c r="H81" s="46">
        <v>11571</v>
      </c>
      <c r="I81" s="46">
        <v>10749.279999999999</v>
      </c>
      <c r="J81" s="46" t="s">
        <v>187</v>
      </c>
      <c r="K81" s="21"/>
    </row>
    <row r="82" spans="1:11" x14ac:dyDescent="0.2">
      <c r="A82" s="1" t="s">
        <v>56</v>
      </c>
      <c r="B82" s="11">
        <v>45</v>
      </c>
      <c r="C82" s="38">
        <v>2500</v>
      </c>
      <c r="D82" s="46">
        <v>1062242</v>
      </c>
      <c r="E82" s="46">
        <v>927267</v>
      </c>
      <c r="F82" s="17">
        <f>D82-E82</f>
        <v>134975</v>
      </c>
      <c r="G82" s="18">
        <f t="shared" si="2"/>
        <v>1.1455621735702877</v>
      </c>
      <c r="H82" s="46">
        <v>86391</v>
      </c>
      <c r="I82" s="46">
        <v>98931.700000000012</v>
      </c>
      <c r="J82" s="46" t="s">
        <v>187</v>
      </c>
      <c r="K82" s="21"/>
    </row>
    <row r="83" spans="1:11" x14ac:dyDescent="0.2">
      <c r="A83" s="1" t="s">
        <v>110</v>
      </c>
      <c r="B83" s="11">
        <v>31</v>
      </c>
      <c r="C83" s="38">
        <v>1000</v>
      </c>
      <c r="D83" s="46">
        <v>220322</v>
      </c>
      <c r="E83" s="46">
        <v>194400</v>
      </c>
      <c r="F83" s="17">
        <f>D83-E83</f>
        <v>25922</v>
      </c>
      <c r="G83" s="18">
        <f t="shared" si="2"/>
        <v>1.133343621399177</v>
      </c>
      <c r="H83" s="46">
        <v>14404</v>
      </c>
      <c r="I83" s="46">
        <v>13226.18</v>
      </c>
      <c r="J83" s="46" t="s">
        <v>187</v>
      </c>
      <c r="K83" s="21"/>
    </row>
    <row r="84" spans="1:11" x14ac:dyDescent="0.2">
      <c r="A84" t="s">
        <v>127</v>
      </c>
      <c r="B84" s="11">
        <v>19</v>
      </c>
      <c r="C84" s="38">
        <v>1250</v>
      </c>
      <c r="D84" s="46">
        <v>139047</v>
      </c>
      <c r="E84" s="46">
        <v>79906</v>
      </c>
      <c r="F84" s="17"/>
      <c r="G84" s="18">
        <f t="shared" si="2"/>
        <v>1.7401321552824569</v>
      </c>
      <c r="H84" s="46">
        <v>11005</v>
      </c>
      <c r="I84" s="46">
        <v>7354.7699999999995</v>
      </c>
      <c r="J84" s="46" t="s">
        <v>187</v>
      </c>
      <c r="K84" s="21"/>
    </row>
    <row r="85" spans="1:11" x14ac:dyDescent="0.2">
      <c r="B85" s="11"/>
      <c r="C85" s="11"/>
      <c r="D85" s="17"/>
      <c r="E85" s="17"/>
      <c r="F85" s="17"/>
      <c r="G85" s="1"/>
      <c r="H85" s="1"/>
      <c r="I85" s="1"/>
      <c r="J85" s="23"/>
    </row>
    <row r="86" spans="1:11" x14ac:dyDescent="0.2">
      <c r="B86" s="11"/>
      <c r="C86" s="11"/>
      <c r="D86" s="17"/>
      <c r="E86" s="17"/>
      <c r="F86" s="17"/>
      <c r="G86" s="1"/>
      <c r="H86" s="1"/>
      <c r="I86" s="1"/>
      <c r="J86" s="23"/>
    </row>
    <row r="87" spans="1:11" x14ac:dyDescent="0.2">
      <c r="B87" s="11"/>
      <c r="C87" s="11"/>
      <c r="D87" s="17"/>
      <c r="E87" s="17"/>
      <c r="F87" s="17"/>
      <c r="G87" s="1"/>
      <c r="H87" s="1"/>
      <c r="I87" s="1"/>
      <c r="J87" s="23"/>
    </row>
    <row r="88" spans="1:11" x14ac:dyDescent="0.2">
      <c r="B88" s="11"/>
      <c r="C88" s="11"/>
      <c r="D88" s="17"/>
      <c r="E88" s="17"/>
      <c r="F88" s="17"/>
      <c r="G88" s="1"/>
      <c r="H88" s="1"/>
      <c r="I88" s="1"/>
      <c r="J88" s="23"/>
    </row>
    <row r="89" spans="1:11" x14ac:dyDescent="0.2">
      <c r="A89" t="s">
        <v>37</v>
      </c>
      <c r="B89" s="11"/>
      <c r="C89" s="11"/>
      <c r="D89" s="17"/>
      <c r="E89" s="17"/>
      <c r="F89" s="17"/>
      <c r="G89" s="1"/>
      <c r="H89" s="1"/>
      <c r="I89" s="1"/>
      <c r="J89" s="23"/>
    </row>
    <row r="90" spans="1:11" x14ac:dyDescent="0.2">
      <c r="A90" t="s">
        <v>38</v>
      </c>
      <c r="B90" s="11"/>
      <c r="C90" s="11"/>
      <c r="D90" s="17"/>
      <c r="E90" s="17"/>
      <c r="F90" s="17"/>
      <c r="G90" s="1"/>
      <c r="H90" s="1"/>
      <c r="I90" s="1"/>
      <c r="J90" s="23"/>
    </row>
    <row r="91" spans="1:11" x14ac:dyDescent="0.2">
      <c r="B91" s="11"/>
      <c r="C91" s="11"/>
      <c r="D91" s="17"/>
      <c r="E91" s="17"/>
      <c r="F91" s="17"/>
      <c r="G91" s="1"/>
      <c r="H91" s="1"/>
      <c r="I91" s="1"/>
      <c r="J91" s="23"/>
    </row>
    <row r="92" spans="1:11" x14ac:dyDescent="0.2">
      <c r="A92" s="16" t="s">
        <v>134</v>
      </c>
      <c r="B92" s="11"/>
      <c r="C92" s="11"/>
      <c r="D92" s="17"/>
      <c r="E92" s="17"/>
      <c r="F92" s="17"/>
      <c r="G92" s="1"/>
      <c r="H92" s="1"/>
      <c r="I92" s="1"/>
      <c r="J92" s="23"/>
    </row>
    <row r="93" spans="1:11" x14ac:dyDescent="0.2">
      <c r="A93" s="16" t="s">
        <v>133</v>
      </c>
      <c r="B93" s="11"/>
      <c r="C93" s="11"/>
      <c r="D93" s="17"/>
      <c r="E93" s="17"/>
      <c r="F93" s="17"/>
      <c r="G93" s="1"/>
      <c r="H93" s="1"/>
      <c r="I93" s="1"/>
      <c r="J93" s="23"/>
    </row>
    <row r="94" spans="1:11" x14ac:dyDescent="0.2">
      <c r="A94" s="16"/>
      <c r="B94" s="11"/>
      <c r="C94" s="11"/>
      <c r="D94" s="17"/>
      <c r="E94" s="17"/>
      <c r="F94" s="17"/>
      <c r="G94" s="1"/>
      <c r="H94" s="1"/>
      <c r="I94" s="1"/>
      <c r="J94" s="23"/>
    </row>
    <row r="95" spans="1:11" x14ac:dyDescent="0.2">
      <c r="A95" s="16" t="s">
        <v>135</v>
      </c>
      <c r="B95" s="11"/>
      <c r="C95" s="11"/>
      <c r="D95" s="17"/>
      <c r="E95" s="17"/>
      <c r="F95" s="17"/>
      <c r="G95" s="1"/>
      <c r="H95" s="1"/>
      <c r="I95" s="1"/>
      <c r="J95" s="23"/>
    </row>
  </sheetData>
  <sortState ref="A73:J73">
    <sortCondition ref="A72"/>
  </sortState>
  <printOptions gridLines="1"/>
  <pageMargins left="0.75" right="0.75" top="1" bottom="1" header="0.5" footer="0.5"/>
  <pageSetup scale="9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zoomScaleNormal="100" workbookViewId="0">
      <pane xSplit="1" ySplit="5" topLeftCell="B6" activePane="bottomRight" state="frozen"/>
      <selection activeCell="L19" sqref="L19"/>
      <selection pane="topRight" activeCell="L19" sqref="L19"/>
      <selection pane="bottomLeft" activeCell="L19" sqref="L19"/>
      <selection pane="bottomRight" activeCell="K7" sqref="K7:K69"/>
    </sheetView>
  </sheetViews>
  <sheetFormatPr defaultRowHeight="12.75" x14ac:dyDescent="0.2"/>
  <cols>
    <col min="1" max="1" width="30" customWidth="1"/>
    <col min="2" max="2" width="9.5703125" style="5" customWidth="1"/>
    <col min="3" max="3" width="17.85546875" style="5" customWidth="1"/>
    <col min="4" max="5" width="11.28515625" style="3" bestFit="1" customWidth="1"/>
    <col min="6" max="6" width="10.28515625" style="3" hidden="1" customWidth="1"/>
    <col min="8" max="9" width="12.85546875" customWidth="1"/>
    <col min="10" max="10" width="14.42578125" hidden="1" customWidth="1"/>
    <col min="11" max="11" width="14.7109375" style="2" bestFit="1" customWidth="1"/>
  </cols>
  <sheetData>
    <row r="1" spans="1:11" x14ac:dyDescent="0.2">
      <c r="A1" s="12" t="s">
        <v>0</v>
      </c>
      <c r="B1" s="34"/>
      <c r="C1" s="34"/>
      <c r="D1" s="35"/>
      <c r="E1" s="35"/>
      <c r="F1" s="35"/>
      <c r="G1" s="12"/>
      <c r="H1" s="12"/>
      <c r="I1" s="12"/>
      <c r="J1" s="12"/>
    </row>
    <row r="2" spans="1:11" x14ac:dyDescent="0.2">
      <c r="A2" s="12" t="s">
        <v>111</v>
      </c>
      <c r="B2" s="34"/>
      <c r="C2" s="34"/>
      <c r="D2" s="35"/>
      <c r="E2" s="35"/>
      <c r="F2" s="35"/>
      <c r="G2" s="12"/>
      <c r="H2" s="12"/>
      <c r="I2" s="12"/>
      <c r="J2" s="12"/>
    </row>
    <row r="3" spans="1:11" x14ac:dyDescent="0.2">
      <c r="A3" s="12"/>
      <c r="B3" s="34"/>
      <c r="C3" s="34"/>
      <c r="D3" s="35"/>
      <c r="E3" s="35"/>
      <c r="F3" s="35"/>
      <c r="G3" s="12"/>
      <c r="H3" s="12"/>
      <c r="I3" s="12"/>
      <c r="J3" s="12"/>
    </row>
    <row r="4" spans="1:11" x14ac:dyDescent="0.2">
      <c r="A4" s="12"/>
      <c r="B4" s="34" t="s">
        <v>29</v>
      </c>
      <c r="C4" s="34" t="s">
        <v>31</v>
      </c>
      <c r="D4" s="35" t="s">
        <v>19</v>
      </c>
      <c r="E4" s="35" t="s">
        <v>22</v>
      </c>
      <c r="F4" s="35" t="s">
        <v>24</v>
      </c>
      <c r="G4" s="35" t="s">
        <v>26</v>
      </c>
      <c r="H4" s="35" t="s">
        <v>28</v>
      </c>
      <c r="I4" s="35" t="s">
        <v>81</v>
      </c>
      <c r="J4" s="35" t="s">
        <v>35</v>
      </c>
      <c r="K4" s="35" t="s">
        <v>82</v>
      </c>
    </row>
    <row r="5" spans="1:11" x14ac:dyDescent="0.2">
      <c r="A5" s="12" t="s">
        <v>1</v>
      </c>
      <c r="B5" s="34" t="s">
        <v>30</v>
      </c>
      <c r="C5" s="34" t="s">
        <v>32</v>
      </c>
      <c r="D5" s="35" t="s">
        <v>20</v>
      </c>
      <c r="E5" s="35" t="s">
        <v>23</v>
      </c>
      <c r="F5" s="35" t="s">
        <v>25</v>
      </c>
      <c r="G5" s="35" t="s">
        <v>27</v>
      </c>
      <c r="H5" s="35" t="s">
        <v>80</v>
      </c>
      <c r="I5" s="35" t="s">
        <v>34</v>
      </c>
      <c r="J5" s="35" t="s">
        <v>36</v>
      </c>
      <c r="K5" s="35" t="s">
        <v>33</v>
      </c>
    </row>
    <row r="6" spans="1:11" x14ac:dyDescent="0.2">
      <c r="C6" s="47"/>
      <c r="D6" s="48"/>
      <c r="E6" s="48"/>
      <c r="H6" s="47"/>
      <c r="I6" s="47"/>
      <c r="J6" s="47"/>
    </row>
    <row r="7" spans="1:11" x14ac:dyDescent="0.2">
      <c r="A7" t="s">
        <v>83</v>
      </c>
      <c r="B7" s="5">
        <v>17</v>
      </c>
      <c r="C7" s="47">
        <v>2000</v>
      </c>
      <c r="D7" s="48">
        <v>157108</v>
      </c>
      <c r="E7" s="48">
        <v>201473</v>
      </c>
      <c r="G7" s="4">
        <f>D7/E7</f>
        <v>0.77979679659309187</v>
      </c>
      <c r="H7" s="48">
        <v>20769</v>
      </c>
      <c r="I7" s="48">
        <v>7132.3</v>
      </c>
      <c r="J7" s="48"/>
      <c r="K7" s="52">
        <v>27733</v>
      </c>
    </row>
    <row r="8" spans="1:11" x14ac:dyDescent="0.2">
      <c r="A8" t="s">
        <v>21</v>
      </c>
      <c r="B8" s="5">
        <v>22</v>
      </c>
      <c r="C8" s="47">
        <v>500</v>
      </c>
      <c r="D8" s="48">
        <v>142733</v>
      </c>
      <c r="E8" s="48">
        <v>110504</v>
      </c>
      <c r="F8" s="3">
        <f>D8-E8</f>
        <v>32229</v>
      </c>
      <c r="G8" s="4">
        <f>D8/E8</f>
        <v>1.2916546007384349</v>
      </c>
      <c r="H8" s="48">
        <v>8205</v>
      </c>
      <c r="I8" s="48">
        <v>11521.4</v>
      </c>
      <c r="J8" s="48"/>
      <c r="K8" s="53" t="s">
        <v>187</v>
      </c>
    </row>
    <row r="9" spans="1:11" x14ac:dyDescent="0.2">
      <c r="A9" t="s">
        <v>2</v>
      </c>
      <c r="B9" s="5">
        <v>25</v>
      </c>
      <c r="C9" s="47">
        <v>500</v>
      </c>
      <c r="D9" s="48">
        <v>154544</v>
      </c>
      <c r="E9" s="48">
        <v>145569</v>
      </c>
      <c r="F9" s="3">
        <f>D9-E9</f>
        <v>8975</v>
      </c>
      <c r="G9" s="4">
        <f t="shared" ref="G9:G69" si="0">D9/E9</f>
        <v>1.0616546105283404</v>
      </c>
      <c r="H9" s="48">
        <v>11661</v>
      </c>
      <c r="I9" s="48">
        <v>13167.31</v>
      </c>
      <c r="J9" s="48"/>
      <c r="K9" s="53" t="s">
        <v>187</v>
      </c>
    </row>
    <row r="10" spans="1:11" x14ac:dyDescent="0.2">
      <c r="A10" t="s">
        <v>84</v>
      </c>
      <c r="B10" s="5">
        <v>27</v>
      </c>
      <c r="C10" s="47">
        <v>700</v>
      </c>
      <c r="D10" s="48">
        <v>300573</v>
      </c>
      <c r="E10" s="48">
        <v>259802</v>
      </c>
      <c r="G10" s="4">
        <f t="shared" si="0"/>
        <v>1.1569310474900116</v>
      </c>
      <c r="H10" s="48">
        <v>16793</v>
      </c>
      <c r="I10" s="48">
        <v>13028.85</v>
      </c>
      <c r="J10" s="48"/>
      <c r="K10" s="53" t="s">
        <v>187</v>
      </c>
    </row>
    <row r="11" spans="1:11" x14ac:dyDescent="0.2">
      <c r="A11" s="1" t="s">
        <v>12</v>
      </c>
      <c r="B11" s="5">
        <v>21</v>
      </c>
      <c r="C11" s="47">
        <v>800</v>
      </c>
      <c r="D11" s="48">
        <v>199779</v>
      </c>
      <c r="E11" s="48">
        <v>210721</v>
      </c>
      <c r="F11" s="3">
        <f>D11-E11</f>
        <v>-10942</v>
      </c>
      <c r="G11" s="4">
        <f t="shared" si="0"/>
        <v>0.94807351901329251</v>
      </c>
      <c r="H11" s="48">
        <v>9113</v>
      </c>
      <c r="I11" s="48">
        <v>10424.120000000001</v>
      </c>
      <c r="J11" s="48"/>
      <c r="K11" s="53" t="s">
        <v>187</v>
      </c>
    </row>
    <row r="12" spans="1:11" x14ac:dyDescent="0.2">
      <c r="A12" s="1" t="s">
        <v>41</v>
      </c>
      <c r="B12" s="5">
        <v>28</v>
      </c>
      <c r="C12" s="47">
        <v>1000</v>
      </c>
      <c r="D12" s="48">
        <v>213771</v>
      </c>
      <c r="E12" s="48">
        <v>229310</v>
      </c>
      <c r="G12" s="4">
        <f t="shared" si="0"/>
        <v>0.93223583794862852</v>
      </c>
      <c r="H12" s="48">
        <v>22834</v>
      </c>
      <c r="I12" s="48">
        <v>13197.74</v>
      </c>
      <c r="J12" s="48"/>
      <c r="K12" s="53">
        <v>2648</v>
      </c>
    </row>
    <row r="13" spans="1:11" x14ac:dyDescent="0.2">
      <c r="A13" s="1" t="s">
        <v>42</v>
      </c>
      <c r="B13" s="5">
        <v>24</v>
      </c>
      <c r="C13" s="47">
        <v>900</v>
      </c>
      <c r="D13" s="48">
        <v>249151</v>
      </c>
      <c r="E13" s="48">
        <v>185333</v>
      </c>
      <c r="G13" s="4">
        <f t="shared" si="0"/>
        <v>1.3443423459394712</v>
      </c>
      <c r="H13" s="48">
        <v>12641</v>
      </c>
      <c r="I13" s="48">
        <v>12070.03</v>
      </c>
      <c r="J13" s="48"/>
      <c r="K13" s="53" t="s">
        <v>187</v>
      </c>
    </row>
    <row r="14" spans="1:11" x14ac:dyDescent="0.2">
      <c r="A14" s="1" t="s">
        <v>85</v>
      </c>
      <c r="B14" s="5">
        <v>15</v>
      </c>
      <c r="C14" s="47">
        <v>700</v>
      </c>
      <c r="D14" s="48">
        <v>159378</v>
      </c>
      <c r="E14" s="48">
        <v>153778</v>
      </c>
      <c r="G14" s="4">
        <f t="shared" si="0"/>
        <v>1.0364161323466297</v>
      </c>
      <c r="H14" s="48">
        <v>10414</v>
      </c>
      <c r="I14" s="48">
        <v>6583.65</v>
      </c>
      <c r="J14" s="48"/>
      <c r="K14" s="53" t="s">
        <v>187</v>
      </c>
    </row>
    <row r="15" spans="1:11" x14ac:dyDescent="0.2">
      <c r="A15" t="s">
        <v>3</v>
      </c>
      <c r="B15" s="5">
        <v>12</v>
      </c>
      <c r="C15" s="47">
        <v>500</v>
      </c>
      <c r="D15" s="48">
        <v>54534</v>
      </c>
      <c r="E15" s="48">
        <v>21436</v>
      </c>
      <c r="F15" s="3">
        <f>D15-E15</f>
        <v>33098</v>
      </c>
      <c r="G15" s="4">
        <f t="shared" si="0"/>
        <v>2.5440380668035081</v>
      </c>
      <c r="H15" s="48">
        <v>4571</v>
      </c>
      <c r="I15" s="48">
        <v>5081.93</v>
      </c>
      <c r="J15" s="48"/>
      <c r="K15" s="53" t="s">
        <v>187</v>
      </c>
    </row>
    <row r="16" spans="1:11" x14ac:dyDescent="0.2">
      <c r="A16" t="s">
        <v>86</v>
      </c>
      <c r="B16" s="5">
        <v>26</v>
      </c>
      <c r="C16" s="47">
        <v>1250</v>
      </c>
      <c r="D16" s="48">
        <v>368318</v>
      </c>
      <c r="E16" s="48">
        <v>200860</v>
      </c>
      <c r="G16" s="4">
        <f t="shared" si="0"/>
        <v>1.8337050682067111</v>
      </c>
      <c r="H16" s="48">
        <v>22706</v>
      </c>
      <c r="I16" s="48">
        <v>21774.77</v>
      </c>
      <c r="J16" s="48"/>
      <c r="K16" s="53" t="s">
        <v>187</v>
      </c>
    </row>
    <row r="17" spans="1:11" x14ac:dyDescent="0.2">
      <c r="A17" s="6" t="s">
        <v>43</v>
      </c>
      <c r="B17" s="5">
        <v>31</v>
      </c>
      <c r="C17" s="47">
        <v>500</v>
      </c>
      <c r="D17" s="48">
        <v>141811</v>
      </c>
      <c r="E17" s="48">
        <v>85518</v>
      </c>
      <c r="G17" s="4">
        <f t="shared" si="0"/>
        <v>1.6582590799597745</v>
      </c>
      <c r="H17" s="48">
        <v>9781</v>
      </c>
      <c r="I17" s="48">
        <v>17803.46</v>
      </c>
      <c r="J17" s="48"/>
      <c r="K17" s="53" t="s">
        <v>187</v>
      </c>
    </row>
    <row r="18" spans="1:11" x14ac:dyDescent="0.2">
      <c r="A18" s="6" t="s">
        <v>87</v>
      </c>
      <c r="B18" s="5">
        <v>33</v>
      </c>
      <c r="C18" s="47">
        <v>1250</v>
      </c>
      <c r="D18" s="48">
        <v>323769</v>
      </c>
      <c r="E18" s="48">
        <v>233085</v>
      </c>
      <c r="G18" s="4">
        <f t="shared" si="0"/>
        <v>1.3890597850569535</v>
      </c>
      <c r="H18" s="48">
        <v>18877</v>
      </c>
      <c r="I18" s="48">
        <v>12710.81</v>
      </c>
      <c r="J18" s="48"/>
      <c r="K18" s="53" t="s">
        <v>187</v>
      </c>
    </row>
    <row r="19" spans="1:11" x14ac:dyDescent="0.2">
      <c r="A19" s="1" t="s">
        <v>44</v>
      </c>
      <c r="B19" s="5">
        <v>18</v>
      </c>
      <c r="C19" s="47">
        <v>500</v>
      </c>
      <c r="D19" s="48">
        <v>77314</v>
      </c>
      <c r="E19" s="48">
        <v>60151</v>
      </c>
      <c r="G19" s="4">
        <f t="shared" si="0"/>
        <v>1.2853319146813851</v>
      </c>
      <c r="H19" s="48">
        <v>7897</v>
      </c>
      <c r="I19" s="48">
        <v>5928.92</v>
      </c>
      <c r="J19" s="48"/>
      <c r="K19" s="53" t="s">
        <v>187</v>
      </c>
    </row>
    <row r="20" spans="1:11" x14ac:dyDescent="0.2">
      <c r="A20" t="s">
        <v>4</v>
      </c>
      <c r="B20" s="5">
        <v>10</v>
      </c>
      <c r="C20" s="47">
        <v>700</v>
      </c>
      <c r="D20" s="48">
        <v>88359</v>
      </c>
      <c r="E20" s="48">
        <v>60503</v>
      </c>
      <c r="F20" s="3">
        <f>D20-E20</f>
        <v>27856</v>
      </c>
      <c r="G20" s="4">
        <f t="shared" si="0"/>
        <v>1.4604069219708113</v>
      </c>
      <c r="H20" s="48">
        <v>6755</v>
      </c>
      <c r="I20" s="48">
        <v>7174.52</v>
      </c>
      <c r="J20" s="48"/>
      <c r="K20" s="53" t="s">
        <v>187</v>
      </c>
    </row>
    <row r="21" spans="1:11" x14ac:dyDescent="0.2">
      <c r="A21" t="s">
        <v>88</v>
      </c>
      <c r="B21" s="5">
        <v>22</v>
      </c>
      <c r="C21" s="47">
        <v>1500</v>
      </c>
      <c r="D21" s="48">
        <v>365082</v>
      </c>
      <c r="E21" s="48">
        <v>364305</v>
      </c>
      <c r="G21" s="4">
        <f t="shared" si="0"/>
        <v>1.0021328282620332</v>
      </c>
      <c r="H21" s="48">
        <v>29481</v>
      </c>
      <c r="I21" s="48">
        <v>10195</v>
      </c>
      <c r="J21" s="48"/>
      <c r="K21" s="53" t="s">
        <v>187</v>
      </c>
    </row>
    <row r="22" spans="1:11" x14ac:dyDescent="0.2">
      <c r="A22" t="s">
        <v>13</v>
      </c>
      <c r="B22" s="5">
        <v>12</v>
      </c>
      <c r="C22" s="47">
        <v>500</v>
      </c>
      <c r="D22" s="56">
        <v>7676</v>
      </c>
      <c r="E22" s="48">
        <v>10057</v>
      </c>
      <c r="F22" s="3">
        <f>D22-E22</f>
        <v>-2381</v>
      </c>
      <c r="G22" s="4">
        <f t="shared" si="0"/>
        <v>0.76324947797553944</v>
      </c>
      <c r="H22" s="48">
        <v>4079</v>
      </c>
      <c r="I22" s="48">
        <v>6035.02</v>
      </c>
      <c r="J22" s="48"/>
      <c r="K22" s="53">
        <v>4241</v>
      </c>
    </row>
    <row r="23" spans="1:11" x14ac:dyDescent="0.2">
      <c r="A23" t="s">
        <v>89</v>
      </c>
      <c r="B23" s="5">
        <v>31</v>
      </c>
      <c r="C23" s="47">
        <v>900</v>
      </c>
      <c r="D23" s="56">
        <v>277971</v>
      </c>
      <c r="E23" s="48">
        <v>320753</v>
      </c>
      <c r="G23" s="4">
        <f t="shared" si="0"/>
        <v>0.86662010955470403</v>
      </c>
      <c r="H23" s="48">
        <v>19861</v>
      </c>
      <c r="I23" s="48">
        <v>18121.7</v>
      </c>
      <c r="J23" s="48"/>
      <c r="K23" s="53" t="s">
        <v>187</v>
      </c>
    </row>
    <row r="24" spans="1:11" x14ac:dyDescent="0.2">
      <c r="A24" t="s">
        <v>90</v>
      </c>
      <c r="B24" s="5">
        <v>18</v>
      </c>
      <c r="C24" s="47">
        <v>700</v>
      </c>
      <c r="D24" s="56">
        <v>218195</v>
      </c>
      <c r="E24" s="48">
        <v>192872</v>
      </c>
      <c r="G24" s="4">
        <f t="shared" si="0"/>
        <v>1.1312943299182878</v>
      </c>
      <c r="H24" s="48">
        <v>12437</v>
      </c>
      <c r="I24" s="48">
        <v>9326.84</v>
      </c>
      <c r="J24" s="48"/>
      <c r="K24" s="53" t="s">
        <v>187</v>
      </c>
    </row>
    <row r="25" spans="1:11" x14ac:dyDescent="0.2">
      <c r="A25" t="s">
        <v>5</v>
      </c>
      <c r="B25" s="5">
        <v>12</v>
      </c>
      <c r="C25" s="47">
        <v>600</v>
      </c>
      <c r="D25" s="48">
        <v>73218</v>
      </c>
      <c r="E25" s="48">
        <v>60867</v>
      </c>
      <c r="F25" s="3">
        <f>D25-E25</f>
        <v>12351</v>
      </c>
      <c r="G25" s="4">
        <f t="shared" si="0"/>
        <v>1.2029178372517126</v>
      </c>
      <c r="H25" s="48">
        <v>5988</v>
      </c>
      <c r="I25" s="48">
        <v>6333.86</v>
      </c>
      <c r="J25" s="48"/>
      <c r="K25" s="53" t="s">
        <v>187</v>
      </c>
    </row>
    <row r="26" spans="1:11" x14ac:dyDescent="0.2">
      <c r="A26" s="1" t="s">
        <v>45</v>
      </c>
      <c r="B26" s="5">
        <v>16</v>
      </c>
      <c r="C26" s="47">
        <v>900</v>
      </c>
      <c r="D26" s="48">
        <v>85313</v>
      </c>
      <c r="E26" s="57">
        <v>80790</v>
      </c>
      <c r="G26" s="4">
        <f t="shared" si="0"/>
        <v>1.0559846515657878</v>
      </c>
      <c r="H26" s="48">
        <v>9463</v>
      </c>
      <c r="I26" s="48">
        <v>2964.46</v>
      </c>
      <c r="J26" s="48"/>
      <c r="K26" s="53">
        <v>785</v>
      </c>
    </row>
    <row r="27" spans="1:11" x14ac:dyDescent="0.2">
      <c r="A27" s="1" t="s">
        <v>46</v>
      </c>
      <c r="B27" s="5">
        <v>34</v>
      </c>
      <c r="C27" s="47">
        <v>500</v>
      </c>
      <c r="D27" s="48">
        <v>169803</v>
      </c>
      <c r="E27" s="48">
        <v>119019</v>
      </c>
      <c r="G27" s="4">
        <f t="shared" si="0"/>
        <v>1.4266881758374714</v>
      </c>
      <c r="H27" s="48">
        <v>11813</v>
      </c>
      <c r="I27" s="48">
        <v>6352.41</v>
      </c>
      <c r="J27" s="48"/>
      <c r="K27" s="53" t="s">
        <v>187</v>
      </c>
    </row>
    <row r="28" spans="1:11" x14ac:dyDescent="0.2">
      <c r="A28" t="s">
        <v>6</v>
      </c>
      <c r="B28" s="5">
        <v>23</v>
      </c>
      <c r="C28" s="47">
        <v>600</v>
      </c>
      <c r="D28" s="48">
        <v>292643</v>
      </c>
      <c r="E28" s="48">
        <v>182397</v>
      </c>
      <c r="F28" s="3">
        <f>D28-E28</f>
        <v>110246</v>
      </c>
      <c r="G28" s="4">
        <f t="shared" si="0"/>
        <v>1.6044288009122958</v>
      </c>
      <c r="H28" s="57">
        <v>12752</v>
      </c>
      <c r="I28" s="48">
        <v>10424.120000000001</v>
      </c>
      <c r="J28" s="48"/>
      <c r="K28" s="53" t="s">
        <v>187</v>
      </c>
    </row>
    <row r="29" spans="1:11" x14ac:dyDescent="0.2">
      <c r="A29" t="s">
        <v>91</v>
      </c>
      <c r="B29" s="5">
        <v>24</v>
      </c>
      <c r="C29" s="47">
        <v>1500</v>
      </c>
      <c r="D29" s="48">
        <v>247775</v>
      </c>
      <c r="E29" s="48">
        <v>245862</v>
      </c>
      <c r="G29" s="4">
        <f t="shared" si="0"/>
        <v>1.0077807875962939</v>
      </c>
      <c r="H29" s="57">
        <v>22045</v>
      </c>
      <c r="I29" s="48">
        <v>19282.900000000001</v>
      </c>
      <c r="J29" s="48"/>
      <c r="K29" s="53" t="s">
        <v>187</v>
      </c>
    </row>
    <row r="30" spans="1:11" x14ac:dyDescent="0.2">
      <c r="A30" t="s">
        <v>92</v>
      </c>
      <c r="B30" s="5">
        <v>16</v>
      </c>
      <c r="C30" s="47">
        <v>500</v>
      </c>
      <c r="D30" s="48">
        <v>100376</v>
      </c>
      <c r="E30" s="48">
        <v>49144</v>
      </c>
      <c r="G30" s="4">
        <f t="shared" si="0"/>
        <v>2.0424873840143252</v>
      </c>
      <c r="H30" s="57">
        <v>4237</v>
      </c>
      <c r="I30" s="48">
        <v>4658.4399999999996</v>
      </c>
      <c r="J30" s="48"/>
      <c r="K30" s="53" t="s">
        <v>187</v>
      </c>
    </row>
    <row r="31" spans="1:11" x14ac:dyDescent="0.2">
      <c r="A31" t="s">
        <v>93</v>
      </c>
      <c r="B31" s="5">
        <v>21</v>
      </c>
      <c r="C31" s="47">
        <v>1000</v>
      </c>
      <c r="D31" s="48">
        <v>237880</v>
      </c>
      <c r="E31" s="48">
        <v>242449</v>
      </c>
      <c r="G31" s="4">
        <f t="shared" si="0"/>
        <v>0.9811547995660943</v>
      </c>
      <c r="H31" s="57">
        <v>16260</v>
      </c>
      <c r="I31" s="48">
        <v>6775.91</v>
      </c>
      <c r="J31" s="48"/>
      <c r="K31" s="53" t="s">
        <v>187</v>
      </c>
    </row>
    <row r="32" spans="1:11" x14ac:dyDescent="0.2">
      <c r="A32" t="s">
        <v>94</v>
      </c>
      <c r="B32" s="5">
        <v>21</v>
      </c>
      <c r="C32" s="47">
        <v>1250</v>
      </c>
      <c r="D32" s="48">
        <v>185158</v>
      </c>
      <c r="E32" s="48">
        <v>215834</v>
      </c>
      <c r="G32" s="4">
        <f t="shared" si="0"/>
        <v>0.85787225367643649</v>
      </c>
      <c r="H32" s="57">
        <v>21471</v>
      </c>
      <c r="I32" s="48">
        <v>10972.75</v>
      </c>
      <c r="J32" s="48"/>
      <c r="K32" s="53">
        <v>6993</v>
      </c>
    </row>
    <row r="33" spans="1:11" x14ac:dyDescent="0.2">
      <c r="A33" t="s">
        <v>95</v>
      </c>
      <c r="B33" s="5">
        <v>26</v>
      </c>
      <c r="C33" s="47">
        <v>1500</v>
      </c>
      <c r="D33" s="48">
        <v>184277</v>
      </c>
      <c r="E33" s="48">
        <v>266870</v>
      </c>
      <c r="G33" s="4">
        <f t="shared" si="0"/>
        <v>0.69051223442125376</v>
      </c>
      <c r="H33" s="57">
        <v>25922</v>
      </c>
      <c r="I33" s="48">
        <v>10457.91</v>
      </c>
      <c r="J33" s="48"/>
      <c r="K33" s="53" t="s">
        <v>188</v>
      </c>
    </row>
    <row r="34" spans="1:11" x14ac:dyDescent="0.2">
      <c r="A34" t="s">
        <v>96</v>
      </c>
      <c r="B34" s="5">
        <v>34</v>
      </c>
      <c r="C34" s="47">
        <v>1500</v>
      </c>
      <c r="D34" s="48">
        <v>329307</v>
      </c>
      <c r="E34" s="48">
        <v>282834</v>
      </c>
      <c r="G34" s="4">
        <f t="shared" si="0"/>
        <v>1.16431192855173</v>
      </c>
      <c r="H34" s="57">
        <v>39751</v>
      </c>
      <c r="I34" s="48">
        <v>12704.83</v>
      </c>
      <c r="J34" s="48"/>
      <c r="K34" s="53">
        <v>8615</v>
      </c>
    </row>
    <row r="35" spans="1:11" x14ac:dyDescent="0.2">
      <c r="A35" t="s">
        <v>7</v>
      </c>
      <c r="B35" s="5">
        <v>24</v>
      </c>
      <c r="C35" s="47">
        <v>1250</v>
      </c>
      <c r="D35" s="48">
        <v>321064</v>
      </c>
      <c r="E35" s="48">
        <v>306437</v>
      </c>
      <c r="F35" s="3">
        <f>D35-E35</f>
        <v>14627</v>
      </c>
      <c r="G35" s="4">
        <f t="shared" si="0"/>
        <v>1.0477324866122564</v>
      </c>
      <c r="H35" s="48">
        <v>21464</v>
      </c>
      <c r="I35" s="48">
        <v>19635.419999999998</v>
      </c>
      <c r="J35" s="48"/>
      <c r="K35" s="53" t="s">
        <v>187</v>
      </c>
    </row>
    <row r="36" spans="1:11" x14ac:dyDescent="0.2">
      <c r="A36" t="s">
        <v>97</v>
      </c>
      <c r="B36" s="5">
        <v>34</v>
      </c>
      <c r="C36" s="47">
        <v>1500</v>
      </c>
      <c r="D36" s="48">
        <v>392391</v>
      </c>
      <c r="E36" s="48">
        <v>406259</v>
      </c>
      <c r="G36" s="4">
        <f t="shared" si="0"/>
        <v>0.9658641408559564</v>
      </c>
      <c r="H36" s="48">
        <v>41758</v>
      </c>
      <c r="I36" s="48">
        <v>26874.17</v>
      </c>
      <c r="J36" s="48"/>
      <c r="K36" s="53">
        <v>3964</v>
      </c>
    </row>
    <row r="37" spans="1:11" x14ac:dyDescent="0.2">
      <c r="A37" s="1" t="s">
        <v>47</v>
      </c>
      <c r="B37" s="5">
        <v>27</v>
      </c>
      <c r="C37" s="47">
        <v>500</v>
      </c>
      <c r="D37" s="48">
        <v>107457</v>
      </c>
      <c r="E37" s="48">
        <v>107345</v>
      </c>
      <c r="G37" s="4">
        <f t="shared" si="0"/>
        <v>1.0010433648516466</v>
      </c>
      <c r="H37" s="48">
        <v>7450</v>
      </c>
      <c r="I37" s="48">
        <v>9875.49</v>
      </c>
      <c r="J37" s="48"/>
      <c r="K37" s="53" t="s">
        <v>187</v>
      </c>
    </row>
    <row r="38" spans="1:11" x14ac:dyDescent="0.2">
      <c r="A38" s="1" t="s">
        <v>98</v>
      </c>
      <c r="B38" s="5">
        <v>13</v>
      </c>
      <c r="C38" s="47">
        <v>1250</v>
      </c>
      <c r="D38" s="48">
        <v>118159</v>
      </c>
      <c r="E38" s="48">
        <v>46026</v>
      </c>
      <c r="G38" s="4">
        <f t="shared" si="0"/>
        <v>2.5672228740277236</v>
      </c>
      <c r="H38" s="48">
        <v>11021</v>
      </c>
      <c r="I38" s="48">
        <v>6197.51</v>
      </c>
      <c r="J38" s="48"/>
      <c r="K38" s="53" t="s">
        <v>187</v>
      </c>
    </row>
    <row r="39" spans="1:11" x14ac:dyDescent="0.2">
      <c r="A39" s="1" t="s">
        <v>99</v>
      </c>
      <c r="B39" s="5">
        <v>20</v>
      </c>
      <c r="C39" s="47">
        <v>1000</v>
      </c>
      <c r="D39" s="48">
        <v>250611</v>
      </c>
      <c r="E39" s="48">
        <v>286158</v>
      </c>
      <c r="G39" s="4">
        <f t="shared" si="0"/>
        <v>0.87577841611976603</v>
      </c>
      <c r="H39" s="48">
        <v>15901</v>
      </c>
      <c r="I39" s="48">
        <v>6775.91</v>
      </c>
      <c r="J39" s="48"/>
      <c r="K39" s="53" t="s">
        <v>187</v>
      </c>
    </row>
    <row r="40" spans="1:11" x14ac:dyDescent="0.2">
      <c r="A40" s="1" t="s">
        <v>100</v>
      </c>
      <c r="B40" s="5">
        <v>25</v>
      </c>
      <c r="C40" s="47">
        <v>500</v>
      </c>
      <c r="D40" s="48">
        <v>98129</v>
      </c>
      <c r="E40" s="48">
        <v>68311</v>
      </c>
      <c r="G40" s="4">
        <f t="shared" si="0"/>
        <v>1.436503637774297</v>
      </c>
      <c r="H40" s="48">
        <v>9679</v>
      </c>
      <c r="I40" s="48">
        <v>13715.95</v>
      </c>
      <c r="J40" s="48"/>
      <c r="K40" s="53" t="s">
        <v>187</v>
      </c>
    </row>
    <row r="41" spans="1:11" x14ac:dyDescent="0.2">
      <c r="A41" t="s">
        <v>8</v>
      </c>
      <c r="B41" s="11">
        <v>20</v>
      </c>
      <c r="C41" s="47">
        <v>1000</v>
      </c>
      <c r="D41" s="48">
        <v>237499</v>
      </c>
      <c r="E41" s="48">
        <v>201333</v>
      </c>
      <c r="F41" s="3">
        <f>D41-E41</f>
        <v>36166</v>
      </c>
      <c r="G41" s="4">
        <f t="shared" si="0"/>
        <v>1.1796327477363373</v>
      </c>
      <c r="H41" s="57">
        <v>15443</v>
      </c>
      <c r="I41" s="48">
        <v>7199.4</v>
      </c>
      <c r="J41" s="48"/>
      <c r="K41" s="53" t="s">
        <v>187</v>
      </c>
    </row>
    <row r="42" spans="1:11" x14ac:dyDescent="0.2">
      <c r="A42" t="s">
        <v>101</v>
      </c>
      <c r="B42" s="11">
        <v>25</v>
      </c>
      <c r="C42" s="47">
        <v>3500</v>
      </c>
      <c r="D42" s="48">
        <v>689456</v>
      </c>
      <c r="E42" s="48">
        <v>734062</v>
      </c>
      <c r="G42" s="4">
        <f t="shared" si="0"/>
        <v>0.93923401565535336</v>
      </c>
      <c r="H42" s="57">
        <v>70653</v>
      </c>
      <c r="I42" s="48">
        <v>38401.49</v>
      </c>
      <c r="J42" s="48"/>
      <c r="K42" s="53">
        <v>7398</v>
      </c>
    </row>
    <row r="43" spans="1:11" x14ac:dyDescent="0.2">
      <c r="A43" s="1" t="s">
        <v>48</v>
      </c>
      <c r="B43" s="5">
        <v>29</v>
      </c>
      <c r="C43" s="47">
        <v>1000</v>
      </c>
      <c r="D43" s="48">
        <v>337621</v>
      </c>
      <c r="E43" s="48">
        <v>365675</v>
      </c>
      <c r="G43" s="4">
        <f t="shared" si="0"/>
        <v>0.92328160251589531</v>
      </c>
      <c r="H43" s="48">
        <v>27968</v>
      </c>
      <c r="I43" s="48">
        <v>15361.87</v>
      </c>
      <c r="J43" s="48"/>
      <c r="K43" s="53" t="s">
        <v>189</v>
      </c>
    </row>
    <row r="44" spans="1:11" x14ac:dyDescent="0.2">
      <c r="A44" t="s">
        <v>9</v>
      </c>
      <c r="B44" s="5">
        <v>24</v>
      </c>
      <c r="C44" s="47">
        <v>3000</v>
      </c>
      <c r="D44" s="48">
        <v>409120</v>
      </c>
      <c r="E44" s="48">
        <v>424560</v>
      </c>
      <c r="F44" s="3">
        <f t="shared" ref="F44:F69" si="1">D44-E44</f>
        <v>-15440</v>
      </c>
      <c r="G44" s="4">
        <f t="shared" si="0"/>
        <v>0.96363293762954594</v>
      </c>
      <c r="H44" s="48">
        <v>40314</v>
      </c>
      <c r="I44" s="48">
        <v>10424.120000000001</v>
      </c>
      <c r="J44" s="48"/>
      <c r="K44" s="53">
        <v>9151</v>
      </c>
    </row>
    <row r="45" spans="1:11" x14ac:dyDescent="0.2">
      <c r="A45" t="s">
        <v>14</v>
      </c>
      <c r="B45" s="5">
        <v>18</v>
      </c>
      <c r="C45" s="47">
        <v>1500</v>
      </c>
      <c r="D45" s="48">
        <v>160106</v>
      </c>
      <c r="E45" s="48">
        <v>175879</v>
      </c>
      <c r="F45" s="3">
        <f t="shared" si="1"/>
        <v>-15773</v>
      </c>
      <c r="G45" s="4">
        <f t="shared" si="0"/>
        <v>0.91031902614865901</v>
      </c>
      <c r="H45" s="48">
        <v>21751</v>
      </c>
      <c r="I45" s="48">
        <v>16381.79</v>
      </c>
      <c r="J45" s="48"/>
      <c r="K45" s="53">
        <v>2312</v>
      </c>
    </row>
    <row r="46" spans="1:11" x14ac:dyDescent="0.2">
      <c r="A46" t="s">
        <v>15</v>
      </c>
      <c r="B46" s="5">
        <v>17</v>
      </c>
      <c r="C46" s="47">
        <v>1000</v>
      </c>
      <c r="D46" s="48">
        <v>106656</v>
      </c>
      <c r="E46" s="56">
        <v>26372</v>
      </c>
      <c r="F46" s="3">
        <f t="shared" si="1"/>
        <v>80284</v>
      </c>
      <c r="G46" s="4">
        <f t="shared" si="0"/>
        <v>4.0442893978462005</v>
      </c>
      <c r="H46" s="48">
        <v>11187</v>
      </c>
      <c r="I46" s="48">
        <v>8778.2099999999991</v>
      </c>
      <c r="J46" s="48"/>
      <c r="K46" s="53" t="s">
        <v>187</v>
      </c>
    </row>
    <row r="47" spans="1:11" x14ac:dyDescent="0.2">
      <c r="A47" t="s">
        <v>102</v>
      </c>
      <c r="B47" s="5">
        <v>30</v>
      </c>
      <c r="C47" s="47">
        <v>2000</v>
      </c>
      <c r="D47" s="48">
        <v>611329</v>
      </c>
      <c r="E47" s="56">
        <v>595644</v>
      </c>
      <c r="G47" s="4">
        <f t="shared" si="0"/>
        <v>1.026332843107628</v>
      </c>
      <c r="H47" s="48">
        <v>54225</v>
      </c>
      <c r="I47" s="48">
        <v>14813.22</v>
      </c>
      <c r="J47" s="48"/>
      <c r="K47" s="59">
        <v>35309</v>
      </c>
    </row>
    <row r="48" spans="1:11" x14ac:dyDescent="0.2">
      <c r="A48" s="1" t="s">
        <v>49</v>
      </c>
      <c r="B48" s="5">
        <v>12</v>
      </c>
      <c r="C48" s="47">
        <v>600</v>
      </c>
      <c r="D48" s="48">
        <v>91403</v>
      </c>
      <c r="E48" s="48">
        <v>83259</v>
      </c>
      <c r="F48" s="3">
        <f t="shared" si="1"/>
        <v>8144</v>
      </c>
      <c r="G48" s="4">
        <f t="shared" si="0"/>
        <v>1.097815251204074</v>
      </c>
      <c r="H48" s="48">
        <v>6576</v>
      </c>
      <c r="I48" s="48">
        <v>7680.93</v>
      </c>
      <c r="J48" s="48"/>
      <c r="K48" s="53" t="s">
        <v>187</v>
      </c>
    </row>
    <row r="49" spans="1:11" x14ac:dyDescent="0.2">
      <c r="A49" s="1" t="s">
        <v>103</v>
      </c>
      <c r="B49" s="5">
        <v>36</v>
      </c>
      <c r="C49" s="47">
        <v>1500</v>
      </c>
      <c r="D49" s="48">
        <v>324092</v>
      </c>
      <c r="E49" s="48">
        <v>371778</v>
      </c>
      <c r="F49" s="3">
        <f t="shared" si="1"/>
        <v>-47686</v>
      </c>
      <c r="G49" s="4">
        <f t="shared" si="0"/>
        <v>0.87173528288387159</v>
      </c>
      <c r="H49" s="48">
        <v>32027</v>
      </c>
      <c r="I49" s="48">
        <v>29735.86</v>
      </c>
      <c r="J49" s="48"/>
      <c r="K49" s="53" t="s">
        <v>187</v>
      </c>
    </row>
    <row r="50" spans="1:11" x14ac:dyDescent="0.2">
      <c r="A50" s="1" t="s">
        <v>50</v>
      </c>
      <c r="B50" s="5">
        <v>13</v>
      </c>
      <c r="C50" s="47">
        <v>500</v>
      </c>
      <c r="D50" s="48">
        <v>40523</v>
      </c>
      <c r="E50" s="48">
        <v>23200</v>
      </c>
      <c r="F50" s="3">
        <f t="shared" si="1"/>
        <v>17323</v>
      </c>
      <c r="G50" s="4">
        <f t="shared" si="0"/>
        <v>1.7466810344827586</v>
      </c>
      <c r="H50" s="48">
        <v>5160</v>
      </c>
      <c r="I50" s="48">
        <v>6583.65</v>
      </c>
      <c r="J50" s="48"/>
      <c r="K50" s="53" t="s">
        <v>187</v>
      </c>
    </row>
    <row r="51" spans="1:11" x14ac:dyDescent="0.2">
      <c r="A51" t="s">
        <v>16</v>
      </c>
      <c r="B51" s="5">
        <v>20</v>
      </c>
      <c r="C51" s="47">
        <v>500</v>
      </c>
      <c r="D51" s="48">
        <v>60815</v>
      </c>
      <c r="E51" s="48">
        <v>73644</v>
      </c>
      <c r="F51" s="3">
        <f t="shared" si="1"/>
        <v>-12829</v>
      </c>
      <c r="G51" s="4">
        <f t="shared" si="0"/>
        <v>0.82579707783390366</v>
      </c>
      <c r="H51" s="48">
        <v>7849</v>
      </c>
      <c r="I51" s="48">
        <v>8778.2099999999991</v>
      </c>
      <c r="J51" s="48"/>
      <c r="K51" s="53">
        <v>1595</v>
      </c>
    </row>
    <row r="52" spans="1:11" x14ac:dyDescent="0.2">
      <c r="A52" t="s">
        <v>104</v>
      </c>
      <c r="B52" s="5">
        <v>19</v>
      </c>
      <c r="C52" s="47">
        <v>700</v>
      </c>
      <c r="D52" s="48">
        <v>130121</v>
      </c>
      <c r="E52" s="48">
        <v>162192</v>
      </c>
      <c r="F52" s="3">
        <f t="shared" si="1"/>
        <v>-32071</v>
      </c>
      <c r="G52" s="4">
        <f t="shared" si="0"/>
        <v>0.80226521653349114</v>
      </c>
      <c r="H52" s="48">
        <v>11797</v>
      </c>
      <c r="I52" s="48">
        <v>9326.84</v>
      </c>
      <c r="J52" s="48"/>
      <c r="K52" s="53">
        <v>691</v>
      </c>
    </row>
    <row r="53" spans="1:11" x14ac:dyDescent="0.2">
      <c r="A53" t="s">
        <v>105</v>
      </c>
      <c r="B53" s="5">
        <v>35</v>
      </c>
      <c r="C53" s="47">
        <v>2000</v>
      </c>
      <c r="D53" s="48">
        <v>473356</v>
      </c>
      <c r="E53" s="48">
        <v>662283</v>
      </c>
      <c r="F53" s="3">
        <f t="shared" si="1"/>
        <v>-188927</v>
      </c>
      <c r="G53" s="4">
        <f t="shared" si="0"/>
        <v>0.71473373165248089</v>
      </c>
      <c r="H53" s="48">
        <v>61549</v>
      </c>
      <c r="I53" s="48">
        <v>25459.79</v>
      </c>
      <c r="J53" s="48"/>
      <c r="K53" s="53" t="s">
        <v>190</v>
      </c>
    </row>
    <row r="54" spans="1:11" x14ac:dyDescent="0.2">
      <c r="A54" t="s">
        <v>106</v>
      </c>
      <c r="B54" s="5">
        <v>21</v>
      </c>
      <c r="C54" s="47">
        <v>3000</v>
      </c>
      <c r="D54" s="48">
        <v>438223</v>
      </c>
      <c r="E54" s="48">
        <v>492659</v>
      </c>
      <c r="F54" s="3">
        <f t="shared" si="1"/>
        <v>-54436</v>
      </c>
      <c r="G54" s="4">
        <f t="shared" si="0"/>
        <v>0.88950572302545983</v>
      </c>
      <c r="H54" s="48">
        <v>51744</v>
      </c>
      <c r="I54" s="48">
        <v>26345.97</v>
      </c>
      <c r="J54" s="48"/>
      <c r="K54" s="53">
        <v>16392</v>
      </c>
    </row>
    <row r="55" spans="1:11" x14ac:dyDescent="0.2">
      <c r="A55" t="s">
        <v>17</v>
      </c>
      <c r="B55" s="5">
        <v>26</v>
      </c>
      <c r="C55" s="47">
        <v>750</v>
      </c>
      <c r="D55" s="48">
        <v>440170</v>
      </c>
      <c r="E55" s="48">
        <v>330312</v>
      </c>
      <c r="F55" s="3">
        <f t="shared" si="1"/>
        <v>109858</v>
      </c>
      <c r="G55" s="4">
        <f t="shared" si="0"/>
        <v>1.3325885829155466</v>
      </c>
      <c r="H55" s="48">
        <v>15168</v>
      </c>
      <c r="I55" s="48">
        <v>17383.2</v>
      </c>
      <c r="J55" s="48"/>
      <c r="K55" s="53" t="s">
        <v>187</v>
      </c>
    </row>
    <row r="56" spans="1:11" x14ac:dyDescent="0.2">
      <c r="A56" s="1" t="s">
        <v>51</v>
      </c>
      <c r="B56" s="5">
        <v>20</v>
      </c>
      <c r="C56" s="47">
        <v>1000</v>
      </c>
      <c r="D56" s="48">
        <v>290412</v>
      </c>
      <c r="E56" s="48">
        <v>243308</v>
      </c>
      <c r="F56" s="3">
        <f t="shared" si="1"/>
        <v>47104</v>
      </c>
      <c r="G56" s="4">
        <f t="shared" si="0"/>
        <v>1.1935982376247389</v>
      </c>
      <c r="H56" s="48">
        <v>17368</v>
      </c>
      <c r="I56" s="48">
        <v>12070.03</v>
      </c>
      <c r="J56" s="48"/>
      <c r="K56" s="53" t="s">
        <v>187</v>
      </c>
    </row>
    <row r="57" spans="1:11" x14ac:dyDescent="0.2">
      <c r="A57" s="1" t="s">
        <v>52</v>
      </c>
      <c r="B57" s="5">
        <v>22</v>
      </c>
      <c r="C57" s="47">
        <v>900</v>
      </c>
      <c r="D57" s="48">
        <v>268246</v>
      </c>
      <c r="E57" s="48">
        <v>233761</v>
      </c>
      <c r="F57" s="3">
        <f t="shared" si="1"/>
        <v>34485</v>
      </c>
      <c r="G57" s="4">
        <f t="shared" si="0"/>
        <v>1.1475224695308457</v>
      </c>
      <c r="H57" s="48">
        <v>19091</v>
      </c>
      <c r="I57" s="48">
        <v>10647.9</v>
      </c>
      <c r="J57" s="48"/>
      <c r="K57" s="53" t="s">
        <v>187</v>
      </c>
    </row>
    <row r="58" spans="1:11" x14ac:dyDescent="0.2">
      <c r="A58" s="1" t="s">
        <v>53</v>
      </c>
      <c r="B58" s="5">
        <v>14</v>
      </c>
      <c r="C58" s="47">
        <v>500</v>
      </c>
      <c r="D58" s="48">
        <v>60203</v>
      </c>
      <c r="E58" s="48">
        <v>53768</v>
      </c>
      <c r="F58" s="3">
        <f t="shared" si="1"/>
        <v>6435</v>
      </c>
      <c r="G58" s="4">
        <f t="shared" si="0"/>
        <v>1.1196808510638299</v>
      </c>
      <c r="H58" s="48">
        <v>6071</v>
      </c>
      <c r="I58" s="48">
        <v>5505.43</v>
      </c>
      <c r="J58" s="48"/>
      <c r="K58" s="53" t="s">
        <v>187</v>
      </c>
    </row>
    <row r="59" spans="1:11" x14ac:dyDescent="0.2">
      <c r="A59" s="1" t="s">
        <v>107</v>
      </c>
      <c r="B59" s="5">
        <v>20</v>
      </c>
      <c r="C59" s="47">
        <v>2000</v>
      </c>
      <c r="D59" s="48">
        <v>520234</v>
      </c>
      <c r="E59" s="48">
        <v>497123</v>
      </c>
      <c r="F59" s="3">
        <f t="shared" si="1"/>
        <v>23111</v>
      </c>
      <c r="G59" s="4">
        <f t="shared" si="0"/>
        <v>1.0464895005863739</v>
      </c>
      <c r="H59" s="48">
        <v>39899</v>
      </c>
      <c r="I59" s="48">
        <v>19448.099999999999</v>
      </c>
      <c r="J59" s="48"/>
      <c r="K59" s="53" t="s">
        <v>187</v>
      </c>
    </row>
    <row r="60" spans="1:11" x14ac:dyDescent="0.2">
      <c r="A60" t="s">
        <v>10</v>
      </c>
      <c r="B60" s="5">
        <v>28</v>
      </c>
      <c r="C60" s="47">
        <v>2500</v>
      </c>
      <c r="D60" s="48">
        <v>598270</v>
      </c>
      <c r="E60" s="48">
        <v>707824</v>
      </c>
      <c r="F60" s="3">
        <f t="shared" si="1"/>
        <v>-109554</v>
      </c>
      <c r="G60" s="4">
        <f t="shared" si="0"/>
        <v>0.84522423653337553</v>
      </c>
      <c r="H60" s="48">
        <v>60249</v>
      </c>
      <c r="I60" s="48">
        <v>32024.7</v>
      </c>
      <c r="J60" s="48"/>
      <c r="K60" s="53">
        <v>18259</v>
      </c>
    </row>
    <row r="61" spans="1:11" x14ac:dyDescent="0.2">
      <c r="A61" s="1" t="s">
        <v>54</v>
      </c>
      <c r="B61" s="5">
        <v>21</v>
      </c>
      <c r="C61" s="47">
        <v>1250</v>
      </c>
      <c r="D61" s="48">
        <v>291764</v>
      </c>
      <c r="E61" s="48">
        <v>270865</v>
      </c>
      <c r="F61" s="3">
        <f t="shared" si="1"/>
        <v>20899</v>
      </c>
      <c r="G61" s="4">
        <f t="shared" si="0"/>
        <v>1.0771565170841564</v>
      </c>
      <c r="H61" s="48">
        <v>22516</v>
      </c>
      <c r="I61" s="48">
        <v>15172.35</v>
      </c>
      <c r="J61" s="48"/>
      <c r="K61" s="52" t="s">
        <v>187</v>
      </c>
    </row>
    <row r="62" spans="1:11" x14ac:dyDescent="0.2">
      <c r="A62" s="1" t="s">
        <v>108</v>
      </c>
      <c r="B62" s="5">
        <v>18</v>
      </c>
      <c r="C62" s="47">
        <v>800</v>
      </c>
      <c r="D62" s="48">
        <v>220550</v>
      </c>
      <c r="E62" s="48">
        <v>181079</v>
      </c>
      <c r="F62" s="3">
        <f t="shared" si="1"/>
        <v>39471</v>
      </c>
      <c r="G62" s="4">
        <f t="shared" si="0"/>
        <v>1.2179766842096544</v>
      </c>
      <c r="H62" s="48">
        <v>11379</v>
      </c>
      <c r="I62" s="48">
        <v>8778.2099999999991</v>
      </c>
      <c r="J62" s="48"/>
      <c r="K62" s="52" t="s">
        <v>187</v>
      </c>
    </row>
    <row r="63" spans="1:11" s="10" customFormat="1" x14ac:dyDescent="0.2">
      <c r="A63" s="6" t="s">
        <v>75</v>
      </c>
      <c r="B63" s="7">
        <v>24</v>
      </c>
      <c r="C63" s="58">
        <v>500</v>
      </c>
      <c r="D63" s="56">
        <v>128927</v>
      </c>
      <c r="E63" s="56">
        <v>131188</v>
      </c>
      <c r="F63" s="8">
        <f t="shared" si="1"/>
        <v>-2261</v>
      </c>
      <c r="G63" s="9">
        <f t="shared" si="0"/>
        <v>0.98276519193828704</v>
      </c>
      <c r="H63" s="56">
        <v>11322</v>
      </c>
      <c r="I63" s="48">
        <v>12618.68</v>
      </c>
      <c r="J63" s="48"/>
      <c r="K63" s="52" t="s">
        <v>187</v>
      </c>
    </row>
    <row r="64" spans="1:11" x14ac:dyDescent="0.2">
      <c r="A64" s="6" t="s">
        <v>55</v>
      </c>
      <c r="B64" s="5">
        <v>15</v>
      </c>
      <c r="C64" s="47">
        <v>600</v>
      </c>
      <c r="D64" s="48">
        <v>109556</v>
      </c>
      <c r="E64" s="48">
        <v>67592</v>
      </c>
      <c r="F64" s="3">
        <f t="shared" si="1"/>
        <v>41964</v>
      </c>
      <c r="G64" s="4">
        <f t="shared" si="0"/>
        <v>1.6208427032784944</v>
      </c>
      <c r="H64" s="48">
        <v>8090</v>
      </c>
      <c r="I64" s="48">
        <v>8229.57</v>
      </c>
      <c r="J64" s="48"/>
      <c r="K64" s="52" t="s">
        <v>187</v>
      </c>
    </row>
    <row r="65" spans="1:11" x14ac:dyDescent="0.2">
      <c r="A65" t="s">
        <v>18</v>
      </c>
      <c r="B65" s="5">
        <v>23</v>
      </c>
      <c r="C65" s="47">
        <v>1000</v>
      </c>
      <c r="D65" s="48">
        <v>295212</v>
      </c>
      <c r="E65" s="48">
        <v>265587</v>
      </c>
      <c r="F65" s="3">
        <f t="shared" si="1"/>
        <v>29625</v>
      </c>
      <c r="G65" s="4">
        <f t="shared" si="0"/>
        <v>1.11154536931401</v>
      </c>
      <c r="H65" s="48">
        <v>16471</v>
      </c>
      <c r="I65" s="48">
        <v>11521.4</v>
      </c>
      <c r="J65" s="48"/>
      <c r="K65" s="52" t="s">
        <v>187</v>
      </c>
    </row>
    <row r="66" spans="1:11" x14ac:dyDescent="0.2">
      <c r="A66" t="s">
        <v>109</v>
      </c>
      <c r="B66" s="5">
        <v>26</v>
      </c>
      <c r="C66" s="47">
        <v>700</v>
      </c>
      <c r="D66" s="48">
        <v>164676</v>
      </c>
      <c r="E66" s="48">
        <v>173625</v>
      </c>
      <c r="F66" s="3">
        <f t="shared" si="1"/>
        <v>-8949</v>
      </c>
      <c r="G66" s="4">
        <f t="shared" si="0"/>
        <v>0.94845788336933046</v>
      </c>
      <c r="H66" s="48">
        <v>16541</v>
      </c>
      <c r="I66" s="48">
        <v>13167.31</v>
      </c>
      <c r="J66" s="48"/>
      <c r="K66" s="52" t="s">
        <v>187</v>
      </c>
    </row>
    <row r="67" spans="1:11" x14ac:dyDescent="0.2">
      <c r="A67" s="1" t="s">
        <v>11</v>
      </c>
      <c r="B67" s="5">
        <v>20</v>
      </c>
      <c r="C67" s="47">
        <v>600</v>
      </c>
      <c r="D67" s="48">
        <v>154974</v>
      </c>
      <c r="E67" s="48">
        <v>104415</v>
      </c>
      <c r="F67" s="3">
        <f t="shared" si="1"/>
        <v>50559</v>
      </c>
      <c r="G67" s="4">
        <f t="shared" si="0"/>
        <v>1.4842120385002155</v>
      </c>
      <c r="H67" s="48">
        <v>10226</v>
      </c>
      <c r="I67" s="48">
        <v>10424.120000000001</v>
      </c>
      <c r="J67" s="48"/>
      <c r="K67" s="52" t="s">
        <v>187</v>
      </c>
    </row>
    <row r="68" spans="1:11" x14ac:dyDescent="0.2">
      <c r="A68" s="1" t="s">
        <v>56</v>
      </c>
      <c r="B68" s="5">
        <v>41</v>
      </c>
      <c r="C68" s="47">
        <v>2500</v>
      </c>
      <c r="D68" s="48">
        <v>925904</v>
      </c>
      <c r="E68" s="48">
        <v>956358</v>
      </c>
      <c r="F68" s="3">
        <f t="shared" si="1"/>
        <v>-30454</v>
      </c>
      <c r="G68" s="4">
        <f t="shared" si="0"/>
        <v>0.9681562762061906</v>
      </c>
      <c r="H68" s="48">
        <v>82094</v>
      </c>
      <c r="I68" s="48">
        <v>99390.56</v>
      </c>
      <c r="J68" s="48"/>
      <c r="K68" s="52" t="s">
        <v>187</v>
      </c>
    </row>
    <row r="69" spans="1:11" x14ac:dyDescent="0.2">
      <c r="A69" s="1" t="s">
        <v>110</v>
      </c>
      <c r="B69" s="5">
        <v>31</v>
      </c>
      <c r="C69" s="47">
        <v>1000</v>
      </c>
      <c r="D69" s="48">
        <v>198371</v>
      </c>
      <c r="E69" s="48">
        <v>199510</v>
      </c>
      <c r="F69" s="3">
        <f t="shared" si="1"/>
        <v>-1139</v>
      </c>
      <c r="G69" s="4">
        <f t="shared" si="0"/>
        <v>0.99429101298180544</v>
      </c>
      <c r="H69" s="48">
        <v>13514</v>
      </c>
      <c r="I69" s="48">
        <v>13438.96</v>
      </c>
      <c r="J69" s="48"/>
      <c r="K69" s="52" t="s">
        <v>187</v>
      </c>
    </row>
    <row r="70" spans="1:11" x14ac:dyDescent="0.2">
      <c r="C70" s="47"/>
      <c r="D70" s="48"/>
      <c r="E70" s="48"/>
      <c r="H70" s="47"/>
      <c r="I70" s="47"/>
      <c r="J70" s="47"/>
    </row>
    <row r="71" spans="1:11" x14ac:dyDescent="0.2">
      <c r="A71" t="s">
        <v>37</v>
      </c>
      <c r="C71" s="47"/>
      <c r="D71" s="48"/>
      <c r="E71" s="48"/>
      <c r="H71" s="47"/>
      <c r="I71" s="47"/>
      <c r="J71" s="47"/>
    </row>
    <row r="72" spans="1:11" x14ac:dyDescent="0.2">
      <c r="A72" t="s">
        <v>38</v>
      </c>
      <c r="C72" s="47"/>
      <c r="D72" s="48"/>
      <c r="E72" s="48"/>
      <c r="H72" s="47"/>
      <c r="I72" s="47"/>
      <c r="J72" s="47"/>
    </row>
    <row r="73" spans="1:11" x14ac:dyDescent="0.2">
      <c r="A73" t="s">
        <v>39</v>
      </c>
      <c r="C73" s="47"/>
      <c r="D73" s="48"/>
      <c r="E73" s="48"/>
      <c r="H73" s="47"/>
      <c r="I73" s="47"/>
      <c r="J73" s="47"/>
    </row>
    <row r="74" spans="1:11" x14ac:dyDescent="0.2">
      <c r="A74" t="s">
        <v>40</v>
      </c>
      <c r="C74" s="47"/>
      <c r="D74" s="48"/>
      <c r="E74" s="48"/>
      <c r="H74" s="47"/>
      <c r="I74" s="47"/>
      <c r="J74" s="47"/>
    </row>
    <row r="75" spans="1:11" x14ac:dyDescent="0.2">
      <c r="C75" s="47"/>
      <c r="D75" s="48"/>
      <c r="E75" s="48"/>
      <c r="H75" s="47"/>
      <c r="I75" s="47"/>
      <c r="J75" s="47"/>
    </row>
    <row r="76" spans="1:11" x14ac:dyDescent="0.2">
      <c r="C76" s="47"/>
      <c r="D76" s="48"/>
      <c r="E76" s="48"/>
      <c r="H76" s="47"/>
      <c r="I76" s="47"/>
      <c r="J76" s="47"/>
    </row>
    <row r="77" spans="1:11" x14ac:dyDescent="0.2">
      <c r="C77" s="47"/>
      <c r="D77" s="48"/>
      <c r="E77" s="48"/>
      <c r="H77" s="47"/>
      <c r="I77" s="47"/>
      <c r="J77" s="47"/>
    </row>
    <row r="78" spans="1:11" x14ac:dyDescent="0.2">
      <c r="C78" s="47"/>
      <c r="D78" s="48"/>
      <c r="E78" s="48"/>
      <c r="H78" s="47"/>
      <c r="I78" s="47"/>
      <c r="J78" s="47"/>
    </row>
    <row r="79" spans="1:11" x14ac:dyDescent="0.2">
      <c r="C79" s="47"/>
      <c r="D79" s="48"/>
      <c r="E79" s="48"/>
      <c r="H79" s="47"/>
      <c r="I79" s="47"/>
      <c r="J79" s="47"/>
    </row>
    <row r="80" spans="1:11" x14ac:dyDescent="0.2">
      <c r="C80" s="47"/>
      <c r="D80" s="48"/>
      <c r="E80" s="48"/>
      <c r="H80" s="47"/>
      <c r="I80" s="47"/>
      <c r="J80" s="47"/>
    </row>
    <row r="81" spans="3:10" x14ac:dyDescent="0.2">
      <c r="C81" s="47"/>
      <c r="D81" s="48"/>
      <c r="E81" s="48"/>
      <c r="H81" s="47"/>
      <c r="I81" s="47"/>
      <c r="J81" s="47"/>
    </row>
    <row r="82" spans="3:10" x14ac:dyDescent="0.2">
      <c r="C82" s="47"/>
      <c r="D82" s="48"/>
      <c r="E82" s="48"/>
      <c r="H82" s="47"/>
      <c r="I82" s="47"/>
      <c r="J82" s="47"/>
    </row>
    <row r="83" spans="3:10" x14ac:dyDescent="0.2">
      <c r="C83" s="47"/>
      <c r="D83" s="48"/>
      <c r="E83" s="48"/>
      <c r="H83" s="47"/>
      <c r="I83" s="47"/>
      <c r="J83" s="47"/>
    </row>
    <row r="84" spans="3:10" x14ac:dyDescent="0.2">
      <c r="C84" s="47"/>
      <c r="D84" s="48"/>
      <c r="E84" s="48"/>
      <c r="H84" s="47"/>
      <c r="I84" s="47"/>
      <c r="J84" s="47"/>
    </row>
  </sheetData>
  <phoneticPr fontId="3" type="noConversion"/>
  <printOptions gridLines="1"/>
  <pageMargins left="0.75" right="0.75" top="1" bottom="1" header="0.5" footer="0.5"/>
  <pageSetup scale="9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RowHeight="12.75" x14ac:dyDescent="0.2"/>
  <cols>
    <col min="1" max="1" width="16" customWidth="1"/>
    <col min="2" max="2" width="5.42578125" style="13" customWidth="1"/>
  </cols>
  <sheetData>
    <row r="1" spans="1:3" x14ac:dyDescent="0.2">
      <c r="A1" s="12" t="s">
        <v>57</v>
      </c>
    </row>
    <row r="2" spans="1:3" x14ac:dyDescent="0.2">
      <c r="A2" s="12" t="s">
        <v>69</v>
      </c>
    </row>
    <row r="3" spans="1:3" x14ac:dyDescent="0.2">
      <c r="A3" s="10"/>
    </row>
    <row r="4" spans="1:3" s="12" customFormat="1" x14ac:dyDescent="0.2">
      <c r="A4" s="10" t="s">
        <v>70</v>
      </c>
      <c r="B4" s="14"/>
      <c r="C4" s="19" t="s">
        <v>131</v>
      </c>
    </row>
    <row r="5" spans="1:3" s="12" customFormat="1" x14ac:dyDescent="0.2">
      <c r="A5" s="10"/>
      <c r="B5" s="14"/>
      <c r="C5" s="19" t="s">
        <v>132</v>
      </c>
    </row>
    <row r="6" spans="1:3" s="12" customFormat="1" x14ac:dyDescent="0.2">
      <c r="A6" s="10"/>
      <c r="B6" s="14"/>
    </row>
    <row r="7" spans="1:3" s="12" customFormat="1" x14ac:dyDescent="0.2">
      <c r="A7" s="10"/>
      <c r="B7" s="14"/>
    </row>
    <row r="8" spans="1:3" x14ac:dyDescent="0.2">
      <c r="A8" s="12" t="s">
        <v>58</v>
      </c>
    </row>
    <row r="9" spans="1:3" x14ac:dyDescent="0.2">
      <c r="A9" s="10" t="s">
        <v>66</v>
      </c>
    </row>
    <row r="10" spans="1:3" x14ac:dyDescent="0.2">
      <c r="A10" s="10"/>
      <c r="B10" s="14" t="s">
        <v>59</v>
      </c>
      <c r="C10" s="12" t="s">
        <v>60</v>
      </c>
    </row>
    <row r="11" spans="1:3" x14ac:dyDescent="0.2">
      <c r="A11" s="10"/>
      <c r="C11" s="15" t="s">
        <v>76</v>
      </c>
    </row>
    <row r="12" spans="1:3" s="12" customFormat="1" x14ac:dyDescent="0.2">
      <c r="B12" s="14" t="s">
        <v>59</v>
      </c>
      <c r="C12" s="12" t="s">
        <v>61</v>
      </c>
    </row>
    <row r="13" spans="1:3" x14ac:dyDescent="0.2">
      <c r="C13" s="15" t="s">
        <v>76</v>
      </c>
    </row>
    <row r="14" spans="1:3" s="12" customFormat="1" x14ac:dyDescent="0.2">
      <c r="B14" s="14" t="s">
        <v>59</v>
      </c>
      <c r="C14" s="12" t="s">
        <v>62</v>
      </c>
    </row>
    <row r="15" spans="1:3" x14ac:dyDescent="0.2">
      <c r="C15" s="15" t="s">
        <v>77</v>
      </c>
    </row>
    <row r="16" spans="1:3" s="12" customFormat="1" x14ac:dyDescent="0.2">
      <c r="B16" s="14" t="s">
        <v>59</v>
      </c>
      <c r="C16" s="12" t="s">
        <v>63</v>
      </c>
    </row>
    <row r="17" spans="2:3" x14ac:dyDescent="0.2">
      <c r="C17" s="15" t="s">
        <v>73</v>
      </c>
    </row>
    <row r="18" spans="2:3" x14ac:dyDescent="0.2">
      <c r="C18" s="15" t="s">
        <v>74</v>
      </c>
    </row>
    <row r="19" spans="2:3" s="12" customFormat="1" x14ac:dyDescent="0.2">
      <c r="B19" s="14" t="s">
        <v>59</v>
      </c>
      <c r="C19" s="12" t="s">
        <v>64</v>
      </c>
    </row>
    <row r="20" spans="2:3" x14ac:dyDescent="0.2">
      <c r="C20" s="15" t="s">
        <v>71</v>
      </c>
    </row>
    <row r="21" spans="2:3" s="12" customFormat="1" x14ac:dyDescent="0.2">
      <c r="B21" s="14" t="s">
        <v>59</v>
      </c>
      <c r="C21" s="12" t="s">
        <v>65</v>
      </c>
    </row>
    <row r="22" spans="2:3" s="12" customFormat="1" x14ac:dyDescent="0.2">
      <c r="B22" s="14"/>
      <c r="C22" s="15" t="s">
        <v>78</v>
      </c>
    </row>
    <row r="23" spans="2:3" s="12" customFormat="1" x14ac:dyDescent="0.2">
      <c r="B23" s="14" t="s">
        <v>59</v>
      </c>
      <c r="C23" s="12" t="s">
        <v>67</v>
      </c>
    </row>
    <row r="24" spans="2:3" s="12" customFormat="1" x14ac:dyDescent="0.2">
      <c r="B24" s="14"/>
      <c r="C24" s="15" t="s">
        <v>72</v>
      </c>
    </row>
    <row r="25" spans="2:3" s="12" customFormat="1" x14ac:dyDescent="0.2">
      <c r="B25" s="14" t="s">
        <v>59</v>
      </c>
      <c r="C25" s="12" t="s">
        <v>68</v>
      </c>
    </row>
    <row r="26" spans="2:3" x14ac:dyDescent="0.2">
      <c r="C26" s="15" t="s">
        <v>79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FY16</vt:lpstr>
      <vt:lpstr>FY15</vt:lpstr>
      <vt:lpstr>FY14</vt:lpstr>
      <vt:lpstr>FY13</vt:lpstr>
      <vt:lpstr>instructions</vt:lpstr>
    </vt:vector>
  </TitlesOfParts>
  <Company>PERA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Dejonge</dc:creator>
  <cp:lastModifiedBy>Luis Argueta</cp:lastModifiedBy>
  <cp:lastPrinted>2016-11-19T17:10:37Z</cp:lastPrinted>
  <dcterms:created xsi:type="dcterms:W3CDTF">2011-11-15T19:26:20Z</dcterms:created>
  <dcterms:modified xsi:type="dcterms:W3CDTF">2017-01-11T17:35:35Z</dcterms:modified>
</cp:coreProperties>
</file>